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P:\FFB 21 08 2022\formation\labellisation\labels 2023 2024\dfa J Lesiour\DFA J Lesiour Carambole\"/>
    </mc:Choice>
  </mc:AlternateContent>
  <xr:revisionPtr revIDLastSave="0" documentId="13_ncr:1_{F2F058A6-B823-42DC-A895-0344E8E14B95}" xr6:coauthVersionLast="47" xr6:coauthVersionMax="47" xr10:uidLastSave="{00000000-0000-0000-0000-000000000000}"/>
  <workbookProtection workbookAlgorithmName="SHA-512" workbookHashValue="3biBfnHcDa1/Vh2qH3uWs5xjIgzRfApfluoDe/x1RST7e4B4wsvM3f1/K6ZE9AjWa7mjiJ6tdqX4WjTnhKXgaA==" workbookSaltValue="k+UdmEEjn2E1HjbHh4lI4g==" workbookSpinCount="100000" lockStructure="1"/>
  <bookViews>
    <workbookView xWindow="-120" yWindow="-120" windowWidth="20730" windowHeight="11160" tabRatio="846" activeTab="1" xr2:uid="{00000000-000D-0000-FFFF-FFFF00000000}"/>
  </bookViews>
  <sheets>
    <sheet name="DFA3_Or" sheetId="43" r:id="rId1"/>
    <sheet name="Notice d'usage" sheetId="64" r:id="rId2"/>
    <sheet name="Résultats" sheetId="46" r:id="rId3"/>
    <sheet name="Fig1" sheetId="2" r:id="rId4"/>
    <sheet name="Fig2" sheetId="3" r:id="rId5"/>
    <sheet name="Fig3" sheetId="4" r:id="rId6"/>
    <sheet name="Fig4" sheetId="5" r:id="rId7"/>
    <sheet name="Fig5" sheetId="6" r:id="rId8"/>
    <sheet name="Fig6" sheetId="7" r:id="rId9"/>
    <sheet name="Fig7" sheetId="8" r:id="rId10"/>
    <sheet name="Fig8" sheetId="9" r:id="rId11"/>
    <sheet name="Fig9" sheetId="10" r:id="rId12"/>
    <sheet name="Fig10" sheetId="27" r:id="rId13"/>
    <sheet name="Fig11" sheetId="28" r:id="rId14"/>
    <sheet name="Fig12" sheetId="29" r:id="rId15"/>
    <sheet name="Fig13" sheetId="30" r:id="rId16"/>
    <sheet name="Fig14" sheetId="31" r:id="rId17"/>
    <sheet name="Fig15" sheetId="32" r:id="rId18"/>
    <sheet name="Fig16" sheetId="33" r:id="rId19"/>
    <sheet name="Fig17" sheetId="34" r:id="rId20"/>
    <sheet name="Fig18" sheetId="35" r:id="rId21"/>
    <sheet name="Fig19" sheetId="36" r:id="rId22"/>
    <sheet name="Fig20" sheetId="37" r:id="rId23"/>
    <sheet name="Fig21" sheetId="38" r:id="rId24"/>
    <sheet name="Fig22" sheetId="39" r:id="rId25"/>
    <sheet name="Fig23" sheetId="40" r:id="rId26"/>
    <sheet name="Fig24" sheetId="41" r:id="rId27"/>
    <sheet name="Joueur1" sheetId="1" r:id="rId28"/>
    <sheet name="Joueur2" sheetId="42" r:id="rId29"/>
    <sheet name="Joueur3" sheetId="44" r:id="rId30"/>
    <sheet name="Joueur4" sheetId="45" r:id="rId31"/>
    <sheet name="Joueur5" sheetId="47" r:id="rId32"/>
    <sheet name="Joueur6" sheetId="48" r:id="rId33"/>
    <sheet name="Joueur7" sheetId="49" r:id="rId34"/>
    <sheet name="Joueur8" sheetId="50" r:id="rId35"/>
    <sheet name="Joueur9" sheetId="51" r:id="rId36"/>
    <sheet name="Joueur10" sheetId="52" r:id="rId37"/>
    <sheet name="Joueur11" sheetId="53" r:id="rId38"/>
    <sheet name="Joueur12" sheetId="54" r:id="rId39"/>
    <sheet name="Joueur13" sheetId="55" r:id="rId40"/>
    <sheet name="Joueur14" sheetId="56" r:id="rId41"/>
    <sheet name="Joueur15" sheetId="57" r:id="rId42"/>
    <sheet name="Joueur16" sheetId="58" r:id="rId43"/>
    <sheet name="Joueur17" sheetId="59" r:id="rId44"/>
    <sheet name="Joueur18" sheetId="61" r:id="rId45"/>
    <sheet name="Joueur19" sheetId="62" r:id="rId46"/>
    <sheet name="Joueur20" sheetId="63" r:id="rId47"/>
  </sheets>
  <definedNames>
    <definedName name="_AMO_UniqueIdentifier" hidden="1">"'6929c879-2887-46f4-bb06-6da2a08953f3'"</definedName>
  </definedNames>
  <calcPr calcId="191029"/>
</workbook>
</file>

<file path=xl/calcChain.xml><?xml version="1.0" encoding="utf-8"?>
<calcChain xmlns="http://schemas.openxmlformats.org/spreadsheetml/2006/main">
  <c r="J3" i="10" l="1"/>
  <c r="J4" i="10"/>
  <c r="J5" i="10"/>
  <c r="J6" i="10"/>
  <c r="J7" i="10"/>
  <c r="J8" i="10"/>
  <c r="J9" i="10"/>
  <c r="J10" i="10"/>
  <c r="J11" i="10"/>
  <c r="J12" i="10"/>
  <c r="J13" i="10"/>
  <c r="J14" i="10"/>
  <c r="J15" i="10"/>
  <c r="J16" i="10"/>
  <c r="J17" i="10"/>
  <c r="J18" i="10"/>
  <c r="J19" i="10"/>
  <c r="J20" i="10"/>
  <c r="J21" i="10"/>
  <c r="J3" i="27"/>
  <c r="J4" i="27"/>
  <c r="J5" i="27"/>
  <c r="J6" i="27"/>
  <c r="J7" i="27"/>
  <c r="J8" i="27"/>
  <c r="J9" i="27"/>
  <c r="J10" i="27"/>
  <c r="J11" i="27"/>
  <c r="J12" i="27"/>
  <c r="J13" i="27"/>
  <c r="J14" i="27"/>
  <c r="J15" i="27"/>
  <c r="J16" i="27"/>
  <c r="J17" i="27"/>
  <c r="J18" i="27"/>
  <c r="J19" i="27"/>
  <c r="J20" i="27"/>
  <c r="J21" i="27"/>
  <c r="J3" i="28"/>
  <c r="J4" i="28"/>
  <c r="J5" i="28"/>
  <c r="J6" i="28"/>
  <c r="J7" i="28"/>
  <c r="J8" i="28"/>
  <c r="J9" i="28"/>
  <c r="J10" i="28"/>
  <c r="J11" i="28"/>
  <c r="J12" i="28"/>
  <c r="J13" i="28"/>
  <c r="J14" i="28"/>
  <c r="J15" i="28"/>
  <c r="J16" i="28"/>
  <c r="J17" i="28"/>
  <c r="J18" i="28"/>
  <c r="J19" i="28"/>
  <c r="J20" i="28"/>
  <c r="J21" i="28"/>
  <c r="J3" i="29"/>
  <c r="J4" i="29"/>
  <c r="J5" i="29"/>
  <c r="J6" i="29"/>
  <c r="J7" i="29"/>
  <c r="H27" i="48" s="1"/>
  <c r="J8" i="29"/>
  <c r="J9" i="29"/>
  <c r="J10" i="29"/>
  <c r="J11" i="29"/>
  <c r="J12" i="29"/>
  <c r="J13" i="29"/>
  <c r="J14" i="29"/>
  <c r="J15" i="29"/>
  <c r="J16" i="29"/>
  <c r="J17" i="29"/>
  <c r="J18" i="29"/>
  <c r="J19" i="29"/>
  <c r="J20" i="29"/>
  <c r="J21" i="29"/>
  <c r="J3" i="30"/>
  <c r="J4" i="30"/>
  <c r="H28" i="44" s="1"/>
  <c r="J5" i="30"/>
  <c r="J6" i="30"/>
  <c r="J7" i="30"/>
  <c r="J8" i="30"/>
  <c r="J9" i="30"/>
  <c r="J10" i="30"/>
  <c r="J11" i="30"/>
  <c r="J12" i="30"/>
  <c r="J13" i="30"/>
  <c r="J14" i="30"/>
  <c r="J15" i="30"/>
  <c r="J16" i="30"/>
  <c r="J17" i="30"/>
  <c r="J18" i="30"/>
  <c r="J19" i="30"/>
  <c r="J20" i="30"/>
  <c r="J21" i="30"/>
  <c r="J3" i="31"/>
  <c r="H29" i="42" s="1"/>
  <c r="J4" i="31"/>
  <c r="J5" i="31"/>
  <c r="J6" i="31"/>
  <c r="J7" i="31"/>
  <c r="J8" i="31"/>
  <c r="J9" i="31"/>
  <c r="J10" i="31"/>
  <c r="J11" i="31"/>
  <c r="J12" i="31"/>
  <c r="J13" i="31"/>
  <c r="J14" i="31"/>
  <c r="J15" i="31"/>
  <c r="J16" i="31"/>
  <c r="J17" i="31"/>
  <c r="J18" i="31"/>
  <c r="J19" i="31"/>
  <c r="J20" i="31"/>
  <c r="J21" i="31"/>
  <c r="J3" i="32"/>
  <c r="J4" i="32"/>
  <c r="J5" i="32"/>
  <c r="J6" i="32"/>
  <c r="H30" i="47" s="1"/>
  <c r="J7" i="32"/>
  <c r="J8" i="32"/>
  <c r="J9" i="32"/>
  <c r="J10" i="32"/>
  <c r="J11" i="32"/>
  <c r="J12" i="32"/>
  <c r="J13" i="32"/>
  <c r="J14" i="32"/>
  <c r="J15" i="32"/>
  <c r="J16" i="32"/>
  <c r="J17" i="32"/>
  <c r="J18" i="32"/>
  <c r="J19" i="32"/>
  <c r="J20" i="32"/>
  <c r="J21" i="32"/>
  <c r="J3" i="33"/>
  <c r="H31" i="42" s="1"/>
  <c r="J4" i="33"/>
  <c r="J5" i="33"/>
  <c r="J6" i="33"/>
  <c r="J7" i="33"/>
  <c r="J8" i="33"/>
  <c r="J9" i="33"/>
  <c r="J10" i="33"/>
  <c r="J11" i="33"/>
  <c r="J12" i="33"/>
  <c r="J13" i="33"/>
  <c r="J14" i="33"/>
  <c r="J15" i="33"/>
  <c r="J16" i="33"/>
  <c r="J17" i="33"/>
  <c r="J18" i="33"/>
  <c r="J19" i="33"/>
  <c r="J20" i="33"/>
  <c r="J21" i="33"/>
  <c r="J3" i="34"/>
  <c r="J4" i="34"/>
  <c r="J5" i="34"/>
  <c r="J6" i="34"/>
  <c r="J7" i="34"/>
  <c r="J8" i="34"/>
  <c r="J9" i="34"/>
  <c r="J10" i="34"/>
  <c r="J11" i="34"/>
  <c r="J12" i="34"/>
  <c r="J13" i="34"/>
  <c r="J14" i="34"/>
  <c r="J15" i="34"/>
  <c r="J16" i="34"/>
  <c r="J17" i="34"/>
  <c r="J18" i="34"/>
  <c r="J19" i="34"/>
  <c r="J20" i="34"/>
  <c r="J21" i="34"/>
  <c r="J3" i="35"/>
  <c r="J4" i="35"/>
  <c r="J5" i="35"/>
  <c r="J6" i="35"/>
  <c r="J7" i="35"/>
  <c r="J8" i="35"/>
  <c r="J9" i="35"/>
  <c r="J10" i="35"/>
  <c r="J11" i="35"/>
  <c r="J12" i="35"/>
  <c r="J13" i="35"/>
  <c r="J14" i="35"/>
  <c r="J15" i="35"/>
  <c r="J16" i="35"/>
  <c r="J17" i="35"/>
  <c r="J18" i="35"/>
  <c r="J19" i="35"/>
  <c r="J20" i="35"/>
  <c r="J21" i="35"/>
  <c r="J3" i="36"/>
  <c r="J4" i="36"/>
  <c r="J5" i="36"/>
  <c r="J6" i="36"/>
  <c r="J7" i="36"/>
  <c r="J8" i="36"/>
  <c r="J9" i="36"/>
  <c r="J10" i="36"/>
  <c r="J11" i="36"/>
  <c r="J12" i="36"/>
  <c r="J13" i="36"/>
  <c r="J14" i="36"/>
  <c r="J15" i="36"/>
  <c r="J16" i="36"/>
  <c r="J17" i="36"/>
  <c r="J18" i="36"/>
  <c r="J19" i="36"/>
  <c r="J20" i="36"/>
  <c r="J21" i="36"/>
  <c r="J3" i="37"/>
  <c r="J4" i="37"/>
  <c r="J5" i="37"/>
  <c r="J6" i="37"/>
  <c r="J7" i="37"/>
  <c r="J8" i="37"/>
  <c r="J9" i="37"/>
  <c r="J10" i="37"/>
  <c r="J11" i="37"/>
  <c r="J12" i="37"/>
  <c r="J13" i="37"/>
  <c r="J14" i="37"/>
  <c r="J15" i="37"/>
  <c r="J16" i="37"/>
  <c r="J17" i="37"/>
  <c r="J18" i="37"/>
  <c r="J19" i="37"/>
  <c r="J20" i="37"/>
  <c r="J21" i="37"/>
  <c r="J3" i="38"/>
  <c r="J4" i="38"/>
  <c r="J5" i="38"/>
  <c r="J6" i="38"/>
  <c r="J7" i="38"/>
  <c r="J8" i="38"/>
  <c r="J9" i="38"/>
  <c r="J10" i="38"/>
  <c r="J11" i="38"/>
  <c r="J12" i="38"/>
  <c r="J13" i="38"/>
  <c r="J14" i="38"/>
  <c r="J15" i="38"/>
  <c r="J16" i="38"/>
  <c r="J17" i="38"/>
  <c r="J18" i="38"/>
  <c r="J19" i="38"/>
  <c r="J20" i="38"/>
  <c r="J21" i="38"/>
  <c r="J3" i="39"/>
  <c r="J4" i="39"/>
  <c r="J5" i="39"/>
  <c r="J6" i="39"/>
  <c r="J7" i="39"/>
  <c r="J8" i="39"/>
  <c r="J9" i="39"/>
  <c r="J10" i="39"/>
  <c r="J11" i="39"/>
  <c r="J12" i="39"/>
  <c r="J13" i="39"/>
  <c r="J14" i="39"/>
  <c r="J15" i="39"/>
  <c r="J16" i="39"/>
  <c r="J17" i="39"/>
  <c r="J18" i="39"/>
  <c r="J19" i="39"/>
  <c r="J20" i="39"/>
  <c r="J21" i="39"/>
  <c r="J3" i="40"/>
  <c r="J4" i="40"/>
  <c r="J5" i="40"/>
  <c r="J6" i="40"/>
  <c r="J7" i="40"/>
  <c r="J8" i="40"/>
  <c r="J9" i="40"/>
  <c r="J10" i="40"/>
  <c r="J11" i="40"/>
  <c r="J12" i="40"/>
  <c r="J13" i="40"/>
  <c r="J14" i="40"/>
  <c r="J15" i="40"/>
  <c r="J16" i="40"/>
  <c r="J17" i="40"/>
  <c r="J18" i="40"/>
  <c r="J19" i="40"/>
  <c r="J20" i="40"/>
  <c r="J21" i="40"/>
  <c r="J3" i="41"/>
  <c r="J4" i="41"/>
  <c r="J5" i="41"/>
  <c r="J6" i="41"/>
  <c r="J7" i="41"/>
  <c r="J8" i="41"/>
  <c r="J9" i="41"/>
  <c r="J10" i="41"/>
  <c r="J11" i="41"/>
  <c r="J12" i="41"/>
  <c r="J13" i="41"/>
  <c r="J14" i="41"/>
  <c r="J15" i="41"/>
  <c r="J16" i="41"/>
  <c r="J17" i="41"/>
  <c r="J18" i="41"/>
  <c r="J19" i="41"/>
  <c r="J20" i="41"/>
  <c r="J21" i="41"/>
  <c r="J2" i="10"/>
  <c r="J2" i="27"/>
  <c r="J2" i="28"/>
  <c r="J2" i="29"/>
  <c r="J2" i="30"/>
  <c r="J2" i="31"/>
  <c r="J2" i="32"/>
  <c r="J2" i="33"/>
  <c r="J2" i="34"/>
  <c r="J2" i="35"/>
  <c r="J2" i="36"/>
  <c r="J2" i="37"/>
  <c r="J2" i="38"/>
  <c r="J2" i="39"/>
  <c r="J2" i="40"/>
  <c r="J2" i="41"/>
  <c r="D30" i="1"/>
  <c r="I3" i="63"/>
  <c r="C3" i="63"/>
  <c r="I2" i="63"/>
  <c r="B2" i="63"/>
  <c r="I3" i="62"/>
  <c r="C3" i="62"/>
  <c r="I2" i="62"/>
  <c r="B2" i="62"/>
  <c r="I3" i="61"/>
  <c r="C3" i="61"/>
  <c r="I2" i="61"/>
  <c r="B2" i="61"/>
  <c r="I3" i="59"/>
  <c r="C3" i="59"/>
  <c r="I2" i="59"/>
  <c r="B2" i="59"/>
  <c r="I3" i="58"/>
  <c r="C3" i="58"/>
  <c r="I2" i="58"/>
  <c r="B2" i="58"/>
  <c r="I3" i="57"/>
  <c r="C3" i="57"/>
  <c r="I2" i="57"/>
  <c r="B2" i="57"/>
  <c r="I3" i="56"/>
  <c r="C3" i="56"/>
  <c r="I2" i="56"/>
  <c r="B2" i="56"/>
  <c r="I3" i="55"/>
  <c r="C3" i="55"/>
  <c r="I2" i="55"/>
  <c r="B2" i="55"/>
  <c r="I3" i="54"/>
  <c r="C3" i="54"/>
  <c r="I2" i="54"/>
  <c r="B2" i="54"/>
  <c r="I3" i="53"/>
  <c r="C3" i="53"/>
  <c r="I2" i="53"/>
  <c r="B2" i="53"/>
  <c r="I3" i="52"/>
  <c r="C3" i="52"/>
  <c r="I2" i="52"/>
  <c r="B2" i="52"/>
  <c r="I3" i="51"/>
  <c r="C3" i="51"/>
  <c r="I2" i="51"/>
  <c r="B2" i="51"/>
  <c r="I3" i="50"/>
  <c r="C3" i="50"/>
  <c r="I2" i="50"/>
  <c r="B2" i="50"/>
  <c r="I3" i="49"/>
  <c r="C3" i="49"/>
  <c r="I2" i="49"/>
  <c r="B2" i="49"/>
  <c r="I3" i="48"/>
  <c r="C3" i="48"/>
  <c r="I2" i="48"/>
  <c r="B2" i="48"/>
  <c r="I3" i="47"/>
  <c r="C3" i="47"/>
  <c r="I2" i="47"/>
  <c r="B2" i="47"/>
  <c r="I3" i="45"/>
  <c r="C3" i="45"/>
  <c r="I2" i="45"/>
  <c r="B2" i="45"/>
  <c r="I3" i="44"/>
  <c r="C3" i="44"/>
  <c r="I2" i="44"/>
  <c r="B2" i="44"/>
  <c r="I3" i="42"/>
  <c r="C3" i="42"/>
  <c r="I2" i="42"/>
  <c r="B2" i="42"/>
  <c r="B47" i="42"/>
  <c r="B47" i="44"/>
  <c r="B47" i="45"/>
  <c r="B47" i="47"/>
  <c r="B47" i="48"/>
  <c r="B47" i="49"/>
  <c r="B47" i="50"/>
  <c r="B47" i="51"/>
  <c r="B47" i="52"/>
  <c r="B47" i="53"/>
  <c r="B47" i="54"/>
  <c r="B47" i="55"/>
  <c r="B47" i="56"/>
  <c r="B47" i="57"/>
  <c r="B47" i="58"/>
  <c r="B47" i="59"/>
  <c r="B47" i="61"/>
  <c r="B47" i="62"/>
  <c r="B47" i="63"/>
  <c r="B47" i="1"/>
  <c r="I4" i="42"/>
  <c r="I4" i="44"/>
  <c r="I4" i="45"/>
  <c r="I4" i="47"/>
  <c r="I4" i="48"/>
  <c r="I4" i="49"/>
  <c r="I4" i="50"/>
  <c r="I4" i="51"/>
  <c r="I4" i="52"/>
  <c r="I4" i="53"/>
  <c r="I4" i="54"/>
  <c r="I4" i="55"/>
  <c r="I4" i="56"/>
  <c r="I4" i="57"/>
  <c r="I4" i="58"/>
  <c r="I4" i="59"/>
  <c r="I4" i="61"/>
  <c r="I4" i="62"/>
  <c r="I4" i="63"/>
  <c r="I4" i="1"/>
  <c r="C4" i="42"/>
  <c r="C4" i="44"/>
  <c r="C4" i="45"/>
  <c r="C4" i="47"/>
  <c r="C4" i="48"/>
  <c r="C4" i="49"/>
  <c r="C4" i="50"/>
  <c r="C4" i="51"/>
  <c r="C4" i="52"/>
  <c r="C4" i="53"/>
  <c r="C4" i="54"/>
  <c r="C4" i="55"/>
  <c r="C4" i="56"/>
  <c r="C4" i="57"/>
  <c r="C4" i="58"/>
  <c r="C4" i="59"/>
  <c r="C4" i="61"/>
  <c r="C4" i="62"/>
  <c r="C4" i="63"/>
  <c r="C4" i="1"/>
  <c r="C3" i="1"/>
  <c r="I2" i="1"/>
  <c r="B2" i="1"/>
  <c r="I3" i="1"/>
  <c r="G3" i="2"/>
  <c r="H12" i="42" s="1"/>
  <c r="G3" i="3"/>
  <c r="H13" i="42" s="1"/>
  <c r="G3" i="4"/>
  <c r="H14" i="42" s="1"/>
  <c r="G3" i="5"/>
  <c r="H15" i="42" s="1"/>
  <c r="G3" i="6"/>
  <c r="H16" i="42" s="1"/>
  <c r="G3" i="7"/>
  <c r="H17" i="42" s="1"/>
  <c r="G3" i="8"/>
  <c r="H18" i="42" s="1"/>
  <c r="G3" i="9"/>
  <c r="H19" i="42" s="1"/>
  <c r="H24" i="42"/>
  <c r="H25" i="42"/>
  <c r="H26" i="42"/>
  <c r="H27" i="42"/>
  <c r="H28" i="42"/>
  <c r="H30" i="42"/>
  <c r="H32" i="42"/>
  <c r="H33" i="42"/>
  <c r="H34" i="42"/>
  <c r="H35" i="42"/>
  <c r="H36" i="42"/>
  <c r="H37" i="42"/>
  <c r="H38" i="42"/>
  <c r="H39" i="42"/>
  <c r="G4" i="2"/>
  <c r="H12" i="44" s="1"/>
  <c r="G4" i="3"/>
  <c r="H13" i="44" s="1"/>
  <c r="G4" i="4"/>
  <c r="H14" i="44" s="1"/>
  <c r="G4" i="5"/>
  <c r="H15" i="44" s="1"/>
  <c r="G4" i="6"/>
  <c r="H16" i="44" s="1"/>
  <c r="G4" i="7"/>
  <c r="H17" i="44" s="1"/>
  <c r="G4" i="8"/>
  <c r="H18" i="44" s="1"/>
  <c r="G4" i="9"/>
  <c r="H19" i="44" s="1"/>
  <c r="H24" i="44"/>
  <c r="H25" i="44"/>
  <c r="H26" i="44"/>
  <c r="H27" i="44"/>
  <c r="H29" i="44"/>
  <c r="H30" i="44"/>
  <c r="H31" i="44"/>
  <c r="H32" i="44"/>
  <c r="H33" i="44"/>
  <c r="H34" i="44"/>
  <c r="H35" i="44"/>
  <c r="H36" i="44"/>
  <c r="H37" i="44"/>
  <c r="H38" i="44"/>
  <c r="H39" i="44"/>
  <c r="G5" i="2"/>
  <c r="H12" i="45" s="1"/>
  <c r="G5" i="3"/>
  <c r="H13" i="45" s="1"/>
  <c r="G5" i="4"/>
  <c r="H14" i="45" s="1"/>
  <c r="G5" i="5"/>
  <c r="H15" i="45" s="1"/>
  <c r="G5" i="6"/>
  <c r="H16" i="45" s="1"/>
  <c r="G5" i="7"/>
  <c r="H17" i="45" s="1"/>
  <c r="G5" i="8"/>
  <c r="H18" i="45" s="1"/>
  <c r="G5" i="9"/>
  <c r="H19" i="45" s="1"/>
  <c r="H24" i="45"/>
  <c r="H25" i="45"/>
  <c r="H26" i="45"/>
  <c r="H27" i="45"/>
  <c r="H28" i="45"/>
  <c r="H29" i="45"/>
  <c r="H30" i="45"/>
  <c r="H31" i="45"/>
  <c r="H32" i="45"/>
  <c r="H33" i="45"/>
  <c r="H34" i="45"/>
  <c r="H35" i="45"/>
  <c r="H36" i="45"/>
  <c r="H37" i="45"/>
  <c r="H38" i="45"/>
  <c r="H39" i="45"/>
  <c r="G6" i="2"/>
  <c r="H12" i="47" s="1"/>
  <c r="G6" i="3"/>
  <c r="H13" i="47" s="1"/>
  <c r="G6" i="4"/>
  <c r="H14" i="47" s="1"/>
  <c r="G6" i="5"/>
  <c r="H15" i="47" s="1"/>
  <c r="G6" i="6"/>
  <c r="H16" i="47" s="1"/>
  <c r="G6" i="7"/>
  <c r="H17" i="47" s="1"/>
  <c r="G6" i="8"/>
  <c r="H18" i="47" s="1"/>
  <c r="G6" i="9"/>
  <c r="H19" i="47" s="1"/>
  <c r="H24" i="47"/>
  <c r="H25" i="47"/>
  <c r="H26" i="47"/>
  <c r="H27" i="47"/>
  <c r="H28" i="47"/>
  <c r="H29" i="47"/>
  <c r="H31" i="47"/>
  <c r="H32" i="47"/>
  <c r="H33" i="47"/>
  <c r="H34" i="47"/>
  <c r="H35" i="47"/>
  <c r="H36" i="47"/>
  <c r="H37" i="47"/>
  <c r="H38" i="47"/>
  <c r="H39" i="47"/>
  <c r="G7" i="2"/>
  <c r="H12" i="48" s="1"/>
  <c r="G7" i="3"/>
  <c r="H13" i="48" s="1"/>
  <c r="G7" i="4"/>
  <c r="H14" i="48" s="1"/>
  <c r="G7" i="5"/>
  <c r="H15" i="48" s="1"/>
  <c r="G7" i="6"/>
  <c r="H16" i="48" s="1"/>
  <c r="G7" i="7"/>
  <c r="H17" i="48" s="1"/>
  <c r="G7" i="8"/>
  <c r="H18" i="48" s="1"/>
  <c r="G7" i="9"/>
  <c r="H19" i="48" s="1"/>
  <c r="H24" i="48"/>
  <c r="H25" i="48"/>
  <c r="H26" i="48"/>
  <c r="H28" i="48"/>
  <c r="H29" i="48"/>
  <c r="H30" i="48"/>
  <c r="H31" i="48"/>
  <c r="H32" i="48"/>
  <c r="H33" i="48"/>
  <c r="H34" i="48"/>
  <c r="H35" i="48"/>
  <c r="H36" i="48"/>
  <c r="H37" i="48"/>
  <c r="H38" i="48"/>
  <c r="H39" i="48"/>
  <c r="G8" i="2"/>
  <c r="H12" i="49" s="1"/>
  <c r="G8" i="3"/>
  <c r="H13" i="49" s="1"/>
  <c r="G8" i="4"/>
  <c r="H14" i="49" s="1"/>
  <c r="G8" i="5"/>
  <c r="H15" i="49" s="1"/>
  <c r="G8" i="6"/>
  <c r="H16" i="49" s="1"/>
  <c r="G8" i="7"/>
  <c r="H17" i="49" s="1"/>
  <c r="G8" i="8"/>
  <c r="H18" i="49" s="1"/>
  <c r="G8" i="9"/>
  <c r="H19" i="49" s="1"/>
  <c r="H24" i="49"/>
  <c r="H25" i="49"/>
  <c r="H26" i="49"/>
  <c r="H27" i="49"/>
  <c r="H28" i="49"/>
  <c r="H29" i="49"/>
  <c r="H30" i="49"/>
  <c r="H31" i="49"/>
  <c r="H32" i="49"/>
  <c r="H33" i="49"/>
  <c r="H34" i="49"/>
  <c r="H35" i="49"/>
  <c r="H36" i="49"/>
  <c r="H37" i="49"/>
  <c r="H38" i="49"/>
  <c r="H39" i="49"/>
  <c r="G9" i="2"/>
  <c r="H12" i="50" s="1"/>
  <c r="G9" i="3"/>
  <c r="H13" i="50" s="1"/>
  <c r="G9" i="4"/>
  <c r="H14" i="50" s="1"/>
  <c r="G9" i="5"/>
  <c r="H15" i="50" s="1"/>
  <c r="G9" i="6"/>
  <c r="H16" i="50" s="1"/>
  <c r="G9" i="7"/>
  <c r="H17" i="50" s="1"/>
  <c r="G9" i="8"/>
  <c r="H18" i="50" s="1"/>
  <c r="G9" i="9"/>
  <c r="H19" i="50" s="1"/>
  <c r="H24" i="50"/>
  <c r="H25" i="50"/>
  <c r="H26" i="50"/>
  <c r="H27" i="50"/>
  <c r="H28" i="50"/>
  <c r="H29" i="50"/>
  <c r="H30" i="50"/>
  <c r="H31" i="50"/>
  <c r="H32" i="50"/>
  <c r="H33" i="50"/>
  <c r="H34" i="50"/>
  <c r="H35" i="50"/>
  <c r="H36" i="50"/>
  <c r="H37" i="50"/>
  <c r="H38" i="50"/>
  <c r="H39" i="50"/>
  <c r="G10" i="2"/>
  <c r="H12" i="51"/>
  <c r="G10" i="3"/>
  <c r="H13" i="51" s="1"/>
  <c r="G10" i="4"/>
  <c r="H14" i="51"/>
  <c r="G10" i="5"/>
  <c r="H15" i="51" s="1"/>
  <c r="G10" i="6"/>
  <c r="H16" i="51" s="1"/>
  <c r="G10" i="7"/>
  <c r="H17" i="51" s="1"/>
  <c r="G10" i="8"/>
  <c r="H18" i="51"/>
  <c r="G10" i="9"/>
  <c r="H19" i="51" s="1"/>
  <c r="H24" i="51"/>
  <c r="H25" i="51"/>
  <c r="H26" i="51"/>
  <c r="H27" i="51"/>
  <c r="H28" i="51"/>
  <c r="H29" i="51"/>
  <c r="H30" i="51"/>
  <c r="H31" i="51"/>
  <c r="H32" i="51"/>
  <c r="H33" i="51"/>
  <c r="H34" i="51"/>
  <c r="H35" i="51"/>
  <c r="H36" i="51"/>
  <c r="H37" i="51"/>
  <c r="H38" i="51"/>
  <c r="H39" i="51"/>
  <c r="G11" i="2"/>
  <c r="H12" i="52"/>
  <c r="G11" i="3"/>
  <c r="H13" i="52" s="1"/>
  <c r="G11" i="4"/>
  <c r="H14" i="52"/>
  <c r="G11" i="5"/>
  <c r="H15" i="52" s="1"/>
  <c r="G11" i="6"/>
  <c r="H16" i="52" s="1"/>
  <c r="G11" i="7"/>
  <c r="H17" i="52" s="1"/>
  <c r="G11" i="8"/>
  <c r="H18" i="52"/>
  <c r="G11" i="9"/>
  <c r="H19" i="52" s="1"/>
  <c r="H24" i="52"/>
  <c r="H25" i="52"/>
  <c r="H26" i="52"/>
  <c r="H27" i="52"/>
  <c r="H28" i="52"/>
  <c r="H29" i="52"/>
  <c r="H30" i="52"/>
  <c r="H31" i="52"/>
  <c r="H32" i="52"/>
  <c r="H33" i="52"/>
  <c r="H34" i="52"/>
  <c r="H35" i="52"/>
  <c r="H36" i="52"/>
  <c r="H37" i="52"/>
  <c r="H38" i="52"/>
  <c r="H39" i="52"/>
  <c r="G12" i="2"/>
  <c r="H12" i="53"/>
  <c r="G12" i="3"/>
  <c r="H13" i="53" s="1"/>
  <c r="G12" i="4"/>
  <c r="H14" i="53"/>
  <c r="G12" i="5"/>
  <c r="H15" i="53" s="1"/>
  <c r="G12" i="6"/>
  <c r="H16" i="53" s="1"/>
  <c r="G12" i="7"/>
  <c r="H17" i="53" s="1"/>
  <c r="G12" i="8"/>
  <c r="H18" i="53"/>
  <c r="G12" i="9"/>
  <c r="H19" i="53" s="1"/>
  <c r="H24" i="53"/>
  <c r="H25" i="53"/>
  <c r="H26" i="53"/>
  <c r="H27" i="53"/>
  <c r="H28" i="53"/>
  <c r="H29" i="53"/>
  <c r="H30" i="53"/>
  <c r="H31" i="53"/>
  <c r="H32" i="53"/>
  <c r="H33" i="53"/>
  <c r="H34" i="53"/>
  <c r="H35" i="53"/>
  <c r="H36" i="53"/>
  <c r="H37" i="53"/>
  <c r="H38" i="53"/>
  <c r="H39" i="53"/>
  <c r="G13" i="2"/>
  <c r="H12" i="54"/>
  <c r="G13" i="3"/>
  <c r="H13" i="54" s="1"/>
  <c r="G13" i="4"/>
  <c r="H14" i="54"/>
  <c r="G13" i="5"/>
  <c r="H15" i="54" s="1"/>
  <c r="G13" i="6"/>
  <c r="H16" i="54" s="1"/>
  <c r="G13" i="7"/>
  <c r="H17" i="54" s="1"/>
  <c r="G13" i="8"/>
  <c r="H18" i="54"/>
  <c r="G13" i="9"/>
  <c r="H19" i="54" s="1"/>
  <c r="H24" i="54"/>
  <c r="H25" i="54"/>
  <c r="H26" i="54"/>
  <c r="H27" i="54"/>
  <c r="H28" i="54"/>
  <c r="H29" i="54"/>
  <c r="H30" i="54"/>
  <c r="H31" i="54"/>
  <c r="H32" i="54"/>
  <c r="H33" i="54"/>
  <c r="H34" i="54"/>
  <c r="H35" i="54"/>
  <c r="H36" i="54"/>
  <c r="H37" i="54"/>
  <c r="H38" i="54"/>
  <c r="H39" i="54"/>
  <c r="G14" i="2"/>
  <c r="H12" i="55"/>
  <c r="G14" i="3"/>
  <c r="H13" i="55" s="1"/>
  <c r="G14" i="4"/>
  <c r="H14" i="55"/>
  <c r="G14" i="5"/>
  <c r="H15" i="55" s="1"/>
  <c r="G14" i="6"/>
  <c r="H16" i="55" s="1"/>
  <c r="G14" i="7"/>
  <c r="H17" i="55" s="1"/>
  <c r="G14" i="8"/>
  <c r="H18" i="55"/>
  <c r="G14" i="9"/>
  <c r="H19" i="55" s="1"/>
  <c r="H24" i="55"/>
  <c r="H25" i="55"/>
  <c r="H26" i="55"/>
  <c r="H27" i="55"/>
  <c r="H28" i="55"/>
  <c r="H29" i="55"/>
  <c r="H30" i="55"/>
  <c r="H31" i="55"/>
  <c r="H32" i="55"/>
  <c r="H33" i="55"/>
  <c r="H34" i="55"/>
  <c r="H35" i="55"/>
  <c r="H36" i="55"/>
  <c r="H37" i="55"/>
  <c r="H38" i="55"/>
  <c r="H39" i="55"/>
  <c r="G15" i="2"/>
  <c r="H12" i="56"/>
  <c r="G15" i="3"/>
  <c r="H13" i="56" s="1"/>
  <c r="G15" i="4"/>
  <c r="H14" i="56"/>
  <c r="G15" i="5"/>
  <c r="H15" i="56" s="1"/>
  <c r="G15" i="6"/>
  <c r="H16" i="56" s="1"/>
  <c r="G15" i="7"/>
  <c r="H17" i="56" s="1"/>
  <c r="G15" i="8"/>
  <c r="H18" i="56"/>
  <c r="G15" i="9"/>
  <c r="H19" i="56" s="1"/>
  <c r="H24" i="56"/>
  <c r="H25" i="56"/>
  <c r="H26" i="56"/>
  <c r="H27" i="56"/>
  <c r="H28" i="56"/>
  <c r="H29" i="56"/>
  <c r="H30" i="56"/>
  <c r="H31" i="56"/>
  <c r="H32" i="56"/>
  <c r="H33" i="56"/>
  <c r="H34" i="56"/>
  <c r="H35" i="56"/>
  <c r="H36" i="56"/>
  <c r="H37" i="56"/>
  <c r="H38" i="56"/>
  <c r="H39" i="56"/>
  <c r="G16" i="2"/>
  <c r="H12" i="57"/>
  <c r="G16" i="3"/>
  <c r="H13" i="57" s="1"/>
  <c r="G16" i="4"/>
  <c r="H14" i="57"/>
  <c r="G16" i="5"/>
  <c r="H15" i="57" s="1"/>
  <c r="G16" i="6"/>
  <c r="H16" i="57" s="1"/>
  <c r="G16" i="7"/>
  <c r="H17" i="57" s="1"/>
  <c r="G16" i="8"/>
  <c r="H18" i="57"/>
  <c r="G16" i="9"/>
  <c r="H19" i="57" s="1"/>
  <c r="H24" i="57"/>
  <c r="H25" i="57"/>
  <c r="H26" i="57"/>
  <c r="H27" i="57"/>
  <c r="H28" i="57"/>
  <c r="H29" i="57"/>
  <c r="H30" i="57"/>
  <c r="H31" i="57"/>
  <c r="H32" i="57"/>
  <c r="H33" i="57"/>
  <c r="H34" i="57"/>
  <c r="H35" i="57"/>
  <c r="H36" i="57"/>
  <c r="H37" i="57"/>
  <c r="H38" i="57"/>
  <c r="H39" i="57"/>
  <c r="G17" i="2"/>
  <c r="H12" i="58"/>
  <c r="G17" i="3"/>
  <c r="H13" i="58" s="1"/>
  <c r="G17" i="4"/>
  <c r="H14" i="58"/>
  <c r="G17" i="5"/>
  <c r="H15" i="58" s="1"/>
  <c r="G17" i="6"/>
  <c r="H16" i="58"/>
  <c r="G17" i="7"/>
  <c r="H17" i="58" s="1"/>
  <c r="G17" i="8"/>
  <c r="H18" i="58"/>
  <c r="G17" i="9"/>
  <c r="H19" i="58" s="1"/>
  <c r="H24" i="58"/>
  <c r="H25" i="58"/>
  <c r="H26" i="58"/>
  <c r="H27" i="58"/>
  <c r="H28" i="58"/>
  <c r="H29" i="58"/>
  <c r="H30" i="58"/>
  <c r="H31" i="58"/>
  <c r="H32" i="58"/>
  <c r="H33" i="58"/>
  <c r="H34" i="58"/>
  <c r="H35" i="58"/>
  <c r="H36" i="58"/>
  <c r="H37" i="58"/>
  <c r="H38" i="58"/>
  <c r="H39" i="58"/>
  <c r="G18" i="2"/>
  <c r="H12" i="59"/>
  <c r="G18" i="3"/>
  <c r="H13" i="59" s="1"/>
  <c r="G18" i="4"/>
  <c r="H14" i="59"/>
  <c r="G18" i="5"/>
  <c r="H15" i="59" s="1"/>
  <c r="G18" i="6"/>
  <c r="H16" i="59"/>
  <c r="G18" i="7"/>
  <c r="H17" i="59" s="1"/>
  <c r="G18" i="8"/>
  <c r="H18" i="59"/>
  <c r="G18" i="9"/>
  <c r="H19" i="59" s="1"/>
  <c r="H24" i="59"/>
  <c r="H25" i="59"/>
  <c r="H26" i="59"/>
  <c r="H27" i="59"/>
  <c r="H28" i="59"/>
  <c r="H29" i="59"/>
  <c r="H30" i="59"/>
  <c r="H31" i="59"/>
  <c r="H32" i="59"/>
  <c r="H33" i="59"/>
  <c r="H34" i="59"/>
  <c r="H35" i="59"/>
  <c r="H36" i="59"/>
  <c r="H37" i="59"/>
  <c r="H38" i="59"/>
  <c r="H39" i="59"/>
  <c r="G19" i="2"/>
  <c r="H12" i="61"/>
  <c r="G19" i="3"/>
  <c r="H13" i="61" s="1"/>
  <c r="G19" i="4"/>
  <c r="H14" i="61"/>
  <c r="G19" i="5"/>
  <c r="H15" i="61" s="1"/>
  <c r="G19" i="6"/>
  <c r="H16" i="61"/>
  <c r="G19" i="7"/>
  <c r="H17" i="61" s="1"/>
  <c r="G19" i="8"/>
  <c r="H18" i="61"/>
  <c r="G19" i="9"/>
  <c r="H19" i="61" s="1"/>
  <c r="H24" i="61"/>
  <c r="H25" i="61"/>
  <c r="H26" i="61"/>
  <c r="H27" i="61"/>
  <c r="H28" i="61"/>
  <c r="H29" i="61"/>
  <c r="H30" i="61"/>
  <c r="H31" i="61"/>
  <c r="H32" i="61"/>
  <c r="H33" i="61"/>
  <c r="H34" i="61"/>
  <c r="H35" i="61"/>
  <c r="H36" i="61"/>
  <c r="H37" i="61"/>
  <c r="H38" i="61"/>
  <c r="H39" i="61"/>
  <c r="G20" i="2"/>
  <c r="H12" i="62"/>
  <c r="G20" i="3"/>
  <c r="H13" i="62" s="1"/>
  <c r="G20" i="4"/>
  <c r="H14" i="62"/>
  <c r="G20" i="5"/>
  <c r="H15" i="62" s="1"/>
  <c r="G20" i="6"/>
  <c r="H16" i="62"/>
  <c r="G20" i="7"/>
  <c r="H17" i="62" s="1"/>
  <c r="G20" i="8"/>
  <c r="H18" i="62"/>
  <c r="G20" i="9"/>
  <c r="H19" i="62" s="1"/>
  <c r="H24" i="62"/>
  <c r="H25" i="62"/>
  <c r="H26" i="62"/>
  <c r="H27" i="62"/>
  <c r="H28" i="62"/>
  <c r="H29" i="62"/>
  <c r="H30" i="62"/>
  <c r="H31" i="62"/>
  <c r="H32" i="62"/>
  <c r="H33" i="62"/>
  <c r="H34" i="62"/>
  <c r="H35" i="62"/>
  <c r="H36" i="62"/>
  <c r="H37" i="62"/>
  <c r="H38" i="62"/>
  <c r="H39" i="62"/>
  <c r="G21" i="2"/>
  <c r="H12" i="63"/>
  <c r="G21" i="3"/>
  <c r="H13" i="63"/>
  <c r="G21" i="4"/>
  <c r="H14" i="63"/>
  <c r="G21" i="5"/>
  <c r="H15" i="63"/>
  <c r="G21" i="6"/>
  <c r="H16" i="63"/>
  <c r="G21" i="7"/>
  <c r="H17" i="63"/>
  <c r="G21" i="8"/>
  <c r="H18" i="63"/>
  <c r="G21" i="9"/>
  <c r="H19" i="63"/>
  <c r="H24" i="63"/>
  <c r="H25" i="63"/>
  <c r="H26" i="63"/>
  <c r="H27" i="63"/>
  <c r="H28" i="63"/>
  <c r="H29" i="63"/>
  <c r="H30" i="63"/>
  <c r="H31" i="63"/>
  <c r="H32" i="63"/>
  <c r="H33" i="63"/>
  <c r="H34" i="63"/>
  <c r="H35" i="63"/>
  <c r="H36" i="63"/>
  <c r="H37" i="63"/>
  <c r="H38" i="63"/>
  <c r="H39" i="63"/>
  <c r="G2" i="2"/>
  <c r="H12" i="1"/>
  <c r="G2" i="3"/>
  <c r="H13" i="1"/>
  <c r="G2" i="4"/>
  <c r="H14" i="1"/>
  <c r="G2" i="5"/>
  <c r="H15" i="1"/>
  <c r="G2" i="6"/>
  <c r="H16" i="1"/>
  <c r="G2" i="7"/>
  <c r="H17" i="1"/>
  <c r="G2" i="8"/>
  <c r="H18" i="1"/>
  <c r="G2" i="9"/>
  <c r="H19" i="1"/>
  <c r="H24" i="1"/>
  <c r="H25" i="1"/>
  <c r="H26" i="1"/>
  <c r="H27" i="1"/>
  <c r="H28" i="1"/>
  <c r="H29" i="1"/>
  <c r="H30" i="1"/>
  <c r="H31" i="1"/>
  <c r="H32" i="1"/>
  <c r="H33" i="1"/>
  <c r="H34" i="1"/>
  <c r="H35" i="1"/>
  <c r="H36" i="1"/>
  <c r="H37" i="1"/>
  <c r="H38" i="1"/>
  <c r="H39" i="1"/>
  <c r="L21" i="27"/>
  <c r="L21" i="28"/>
  <c r="L21" i="29"/>
  <c r="L21" i="30"/>
  <c r="L21" i="31"/>
  <c r="L21" i="32"/>
  <c r="L21" i="33"/>
  <c r="L21" i="34"/>
  <c r="L21" i="35"/>
  <c r="L21" i="36"/>
  <c r="L21" i="37"/>
  <c r="L21" i="38"/>
  <c r="L21" i="39"/>
  <c r="L21" i="40"/>
  <c r="L21" i="41"/>
  <c r="L21" i="10"/>
  <c r="L20" i="27"/>
  <c r="L20" i="28"/>
  <c r="L20" i="29"/>
  <c r="L20" i="30"/>
  <c r="L20" i="31"/>
  <c r="L20" i="32"/>
  <c r="L20" i="33"/>
  <c r="L20" i="34"/>
  <c r="L20" i="35"/>
  <c r="L20" i="36"/>
  <c r="L20" i="37"/>
  <c r="L20" i="38"/>
  <c r="L20" i="39"/>
  <c r="L20" i="40"/>
  <c r="L20" i="41"/>
  <c r="L20" i="10"/>
  <c r="L19" i="27"/>
  <c r="L19" i="28"/>
  <c r="L19" i="29"/>
  <c r="L19" i="30"/>
  <c r="L19" i="31"/>
  <c r="L19" i="32"/>
  <c r="L19" i="33"/>
  <c r="L19" i="34"/>
  <c r="L19" i="35"/>
  <c r="L19" i="36"/>
  <c r="L19" i="37"/>
  <c r="L19" i="38"/>
  <c r="L19" i="39"/>
  <c r="L19" i="40"/>
  <c r="L19" i="41"/>
  <c r="L19" i="10"/>
  <c r="L18" i="27"/>
  <c r="L18" i="28"/>
  <c r="L18" i="29"/>
  <c r="L18" i="30"/>
  <c r="L18" i="31"/>
  <c r="L18" i="32"/>
  <c r="L18" i="33"/>
  <c r="L18" i="34"/>
  <c r="L18" i="35"/>
  <c r="L18" i="36"/>
  <c r="L18" i="37"/>
  <c r="L18" i="38"/>
  <c r="L18" i="39"/>
  <c r="L18" i="40"/>
  <c r="L18" i="41"/>
  <c r="L18" i="10"/>
  <c r="L17" i="27"/>
  <c r="L17" i="28"/>
  <c r="L17" i="29"/>
  <c r="L17" i="30"/>
  <c r="L17" i="31"/>
  <c r="L17" i="32"/>
  <c r="L17" i="33"/>
  <c r="L17" i="34"/>
  <c r="L17" i="35"/>
  <c r="L17" i="36"/>
  <c r="L17" i="37"/>
  <c r="L17" i="38"/>
  <c r="L17" i="39"/>
  <c r="L17" i="40"/>
  <c r="L17" i="41"/>
  <c r="L17" i="10"/>
  <c r="L16" i="27"/>
  <c r="L16" i="28"/>
  <c r="L16" i="29"/>
  <c r="L16" i="30"/>
  <c r="L16" i="31"/>
  <c r="L16" i="32"/>
  <c r="L16" i="33"/>
  <c r="L16" i="34"/>
  <c r="L16" i="35"/>
  <c r="L16" i="36"/>
  <c r="L16" i="37"/>
  <c r="L16" i="38"/>
  <c r="L16" i="39"/>
  <c r="L16" i="40"/>
  <c r="L16" i="41"/>
  <c r="L16" i="10"/>
  <c r="L15" i="27"/>
  <c r="L15" i="28"/>
  <c r="L15" i="29"/>
  <c r="L15" i="30"/>
  <c r="L15" i="31"/>
  <c r="L15" i="32"/>
  <c r="L15" i="33"/>
  <c r="L15" i="34"/>
  <c r="L15" i="35"/>
  <c r="L15" i="36"/>
  <c r="L15" i="37"/>
  <c r="L15" i="38"/>
  <c r="L15" i="39"/>
  <c r="L15" i="40"/>
  <c r="L15" i="41"/>
  <c r="L15" i="10"/>
  <c r="L14" i="27"/>
  <c r="L14" i="28"/>
  <c r="L14" i="29"/>
  <c r="L14" i="30"/>
  <c r="L14" i="31"/>
  <c r="L14" i="32"/>
  <c r="L14" i="33"/>
  <c r="L14" i="34"/>
  <c r="L14" i="35"/>
  <c r="L14" i="36"/>
  <c r="L14" i="37"/>
  <c r="L14" i="38"/>
  <c r="L14" i="39"/>
  <c r="L14" i="40"/>
  <c r="L14" i="41"/>
  <c r="L14" i="10"/>
  <c r="L13" i="27"/>
  <c r="L13" i="28"/>
  <c r="L13" i="29"/>
  <c r="L13" i="30"/>
  <c r="L13" i="31"/>
  <c r="L13" i="32"/>
  <c r="L13" i="33"/>
  <c r="L13" i="34"/>
  <c r="L13" i="35"/>
  <c r="L13" i="36"/>
  <c r="L13" i="37"/>
  <c r="L13" i="38"/>
  <c r="L13" i="39"/>
  <c r="L13" i="40"/>
  <c r="L13" i="41"/>
  <c r="L13" i="10"/>
  <c r="L12" i="27"/>
  <c r="L12" i="28"/>
  <c r="L12" i="29"/>
  <c r="L12" i="30"/>
  <c r="L12" i="31"/>
  <c r="L12" i="32"/>
  <c r="L12" i="33"/>
  <c r="L12" i="34"/>
  <c r="L12" i="35"/>
  <c r="L12" i="36"/>
  <c r="L12" i="37"/>
  <c r="L12" i="38"/>
  <c r="L12" i="39"/>
  <c r="L12" i="40"/>
  <c r="L12" i="41"/>
  <c r="L12" i="10"/>
  <c r="L11" i="27"/>
  <c r="L11" i="28"/>
  <c r="L11" i="29"/>
  <c r="L11" i="30"/>
  <c r="L11" i="31"/>
  <c r="L11" i="32"/>
  <c r="L11" i="33"/>
  <c r="L11" i="34"/>
  <c r="L11" i="35"/>
  <c r="L11" i="36"/>
  <c r="L11" i="37"/>
  <c r="L11" i="38"/>
  <c r="L11" i="39"/>
  <c r="L11" i="40"/>
  <c r="L11" i="41"/>
  <c r="L11" i="10"/>
  <c r="L10" i="27"/>
  <c r="L10" i="28"/>
  <c r="L10" i="29"/>
  <c r="L10" i="30"/>
  <c r="L10" i="31"/>
  <c r="L10" i="32"/>
  <c r="L10" i="33"/>
  <c r="L10" i="34"/>
  <c r="L10" i="35"/>
  <c r="L10" i="36"/>
  <c r="L10" i="37"/>
  <c r="L10" i="38"/>
  <c r="L10" i="39"/>
  <c r="L10" i="40"/>
  <c r="L10" i="41"/>
  <c r="L10" i="10"/>
  <c r="L9" i="27"/>
  <c r="L9" i="28"/>
  <c r="L9" i="29"/>
  <c r="L9" i="30"/>
  <c r="L9" i="31"/>
  <c r="L9" i="32"/>
  <c r="L9" i="33"/>
  <c r="L9" i="34"/>
  <c r="L9" i="35"/>
  <c r="L9" i="36"/>
  <c r="L9" i="37"/>
  <c r="L9" i="38"/>
  <c r="L9" i="39"/>
  <c r="L9" i="40"/>
  <c r="L9" i="41"/>
  <c r="L9" i="10"/>
  <c r="L8" i="27"/>
  <c r="L8" i="28"/>
  <c r="L8" i="29"/>
  <c r="L8" i="30"/>
  <c r="L8" i="31"/>
  <c r="L8" i="32"/>
  <c r="L8" i="33"/>
  <c r="L8" i="34"/>
  <c r="L8" i="35"/>
  <c r="L8" i="36"/>
  <c r="L8" i="37"/>
  <c r="L8" i="38"/>
  <c r="L8" i="39"/>
  <c r="L8" i="40"/>
  <c r="L8" i="41"/>
  <c r="L8" i="10"/>
  <c r="L7" i="27"/>
  <c r="L7" i="28"/>
  <c r="L7" i="29"/>
  <c r="L7" i="30"/>
  <c r="L7" i="31"/>
  <c r="L7" i="32"/>
  <c r="L7" i="33"/>
  <c r="L7" i="34"/>
  <c r="L7" i="35"/>
  <c r="L7" i="36"/>
  <c r="L7" i="37"/>
  <c r="L7" i="38"/>
  <c r="L7" i="39"/>
  <c r="L7" i="40"/>
  <c r="L7" i="41"/>
  <c r="L7" i="10"/>
  <c r="L6" i="27"/>
  <c r="L6" i="28"/>
  <c r="L6" i="29"/>
  <c r="L6" i="30"/>
  <c r="L6" i="31"/>
  <c r="L6" i="32"/>
  <c r="L6" i="33"/>
  <c r="L6" i="34"/>
  <c r="L6" i="35"/>
  <c r="L6" i="36"/>
  <c r="L6" i="37"/>
  <c r="L6" i="38"/>
  <c r="L6" i="39"/>
  <c r="L6" i="40"/>
  <c r="L6" i="41"/>
  <c r="L6" i="10"/>
  <c r="L5" i="27"/>
  <c r="L5" i="28"/>
  <c r="L5" i="29"/>
  <c r="L5" i="30"/>
  <c r="L5" i="31"/>
  <c r="L5" i="32"/>
  <c r="L5" i="33"/>
  <c r="L5" i="34"/>
  <c r="L5" i="35"/>
  <c r="L5" i="36"/>
  <c r="L5" i="37"/>
  <c r="L5" i="38"/>
  <c r="L5" i="39"/>
  <c r="L5" i="40"/>
  <c r="L5" i="41"/>
  <c r="L5" i="10"/>
  <c r="L4" i="27"/>
  <c r="L4" i="28"/>
  <c r="L4" i="29"/>
  <c r="L4" i="30"/>
  <c r="L4" i="31"/>
  <c r="L4" i="32"/>
  <c r="L4" i="33"/>
  <c r="L4" i="34"/>
  <c r="L4" i="35"/>
  <c r="L4" i="36"/>
  <c r="L4" i="37"/>
  <c r="L4" i="38"/>
  <c r="L4" i="39"/>
  <c r="L4" i="40"/>
  <c r="L4" i="41"/>
  <c r="L4" i="10"/>
  <c r="L3" i="27"/>
  <c r="L3" i="28"/>
  <c r="L3" i="29"/>
  <c r="L3" i="30"/>
  <c r="L3" i="31"/>
  <c r="L3" i="32"/>
  <c r="L3" i="33"/>
  <c r="L3" i="34"/>
  <c r="L3" i="35"/>
  <c r="L3" i="36"/>
  <c r="L3" i="37"/>
  <c r="L3" i="38"/>
  <c r="L3" i="39"/>
  <c r="L3" i="40"/>
  <c r="L3" i="41"/>
  <c r="L3" i="10"/>
  <c r="I21" i="3"/>
  <c r="I21" i="4"/>
  <c r="I21" i="5"/>
  <c r="I21" i="6"/>
  <c r="I21" i="7"/>
  <c r="I21" i="8"/>
  <c r="I21" i="9"/>
  <c r="I21" i="2"/>
  <c r="I20" i="3"/>
  <c r="I20" i="4"/>
  <c r="I20" i="5"/>
  <c r="I20" i="6"/>
  <c r="I20" i="7"/>
  <c r="I20" i="8"/>
  <c r="I20" i="9"/>
  <c r="I20" i="2"/>
  <c r="I19" i="3"/>
  <c r="I19" i="4"/>
  <c r="I19" i="5"/>
  <c r="I19" i="6"/>
  <c r="I19" i="7"/>
  <c r="I19" i="8"/>
  <c r="I19" i="9"/>
  <c r="I19" i="2"/>
  <c r="I18" i="3"/>
  <c r="I18" i="4"/>
  <c r="I18" i="5"/>
  <c r="I18" i="6"/>
  <c r="I18" i="7"/>
  <c r="I18" i="8"/>
  <c r="I18" i="9"/>
  <c r="I18" i="2"/>
  <c r="I17" i="3"/>
  <c r="I17" i="4"/>
  <c r="I17" i="5"/>
  <c r="I17" i="6"/>
  <c r="I17" i="7"/>
  <c r="I17" i="8"/>
  <c r="I17" i="9"/>
  <c r="I17" i="2"/>
  <c r="I16" i="3"/>
  <c r="I16" i="4"/>
  <c r="I16" i="5"/>
  <c r="I16" i="6"/>
  <c r="I16" i="7"/>
  <c r="I16" i="8"/>
  <c r="I16" i="9"/>
  <c r="I16" i="2"/>
  <c r="I15" i="3"/>
  <c r="I15" i="4"/>
  <c r="I15" i="5"/>
  <c r="I15" i="6"/>
  <c r="I15" i="7"/>
  <c r="I15" i="8"/>
  <c r="I15" i="9"/>
  <c r="I15" i="2"/>
  <c r="I14" i="3"/>
  <c r="I14" i="4"/>
  <c r="I14" i="5"/>
  <c r="I14" i="6"/>
  <c r="I14" i="7"/>
  <c r="I14" i="8"/>
  <c r="I14" i="9"/>
  <c r="I14" i="2"/>
  <c r="I13" i="3"/>
  <c r="I13" i="4"/>
  <c r="I13" i="5"/>
  <c r="I13" i="6"/>
  <c r="I13" i="7"/>
  <c r="I13" i="8"/>
  <c r="I13" i="9"/>
  <c r="I13" i="2"/>
  <c r="I12" i="3"/>
  <c r="I12" i="4"/>
  <c r="I12" i="5"/>
  <c r="I12" i="6"/>
  <c r="I12" i="7"/>
  <c r="I12" i="8"/>
  <c r="I12" i="9"/>
  <c r="I12" i="2"/>
  <c r="I11" i="3"/>
  <c r="I11" i="4"/>
  <c r="I11" i="5"/>
  <c r="I11" i="6"/>
  <c r="I11" i="7"/>
  <c r="I11" i="8"/>
  <c r="I11" i="9"/>
  <c r="I11" i="2"/>
  <c r="I10" i="3"/>
  <c r="I10" i="4"/>
  <c r="I10" i="5"/>
  <c r="I10" i="6"/>
  <c r="I10" i="7"/>
  <c r="I10" i="8"/>
  <c r="I10" i="9"/>
  <c r="I10" i="2"/>
  <c r="I9" i="3"/>
  <c r="I9" i="4"/>
  <c r="I9" i="5"/>
  <c r="I9" i="6"/>
  <c r="I9" i="7"/>
  <c r="I9" i="8"/>
  <c r="I9" i="9"/>
  <c r="I9" i="2"/>
  <c r="I8" i="3"/>
  <c r="I8" i="4"/>
  <c r="I8" i="5"/>
  <c r="I8" i="6"/>
  <c r="I8" i="7"/>
  <c r="I8" i="8"/>
  <c r="I8" i="9"/>
  <c r="I8" i="2"/>
  <c r="I7" i="3"/>
  <c r="I7" i="4"/>
  <c r="I7" i="5"/>
  <c r="I7" i="6"/>
  <c r="I7" i="7"/>
  <c r="I7" i="8"/>
  <c r="I7" i="9"/>
  <c r="I7" i="2"/>
  <c r="I6" i="3"/>
  <c r="I6" i="4"/>
  <c r="I6" i="5"/>
  <c r="I6" i="6"/>
  <c r="I6" i="7"/>
  <c r="I6" i="8"/>
  <c r="I6" i="9"/>
  <c r="I6" i="2"/>
  <c r="I5" i="3"/>
  <c r="I5" i="4"/>
  <c r="I5" i="5"/>
  <c r="I5" i="6"/>
  <c r="I5" i="7"/>
  <c r="I5" i="8"/>
  <c r="I5" i="9"/>
  <c r="I5" i="2"/>
  <c r="I4" i="3"/>
  <c r="I4" i="4"/>
  <c r="I4" i="5"/>
  <c r="I4" i="6"/>
  <c r="I4" i="7"/>
  <c r="I4" i="8"/>
  <c r="I4" i="9"/>
  <c r="I4" i="2"/>
  <c r="I3" i="3"/>
  <c r="I3" i="4"/>
  <c r="I3" i="5"/>
  <c r="I3" i="6"/>
  <c r="I3" i="7"/>
  <c r="I3" i="8"/>
  <c r="I3" i="9"/>
  <c r="I3" i="2"/>
  <c r="I39" i="63"/>
  <c r="I38" i="63"/>
  <c r="J38" i="63" s="1"/>
  <c r="I37" i="63"/>
  <c r="I36" i="63"/>
  <c r="I35" i="63"/>
  <c r="I34" i="63"/>
  <c r="J34" i="63" s="1"/>
  <c r="I33" i="63"/>
  <c r="J33" i="63" s="1"/>
  <c r="I32" i="63"/>
  <c r="J32" i="63" s="1"/>
  <c r="I31" i="63"/>
  <c r="I30" i="63"/>
  <c r="J30" i="63" s="1"/>
  <c r="I29" i="63"/>
  <c r="J29" i="63" s="1"/>
  <c r="I28" i="63"/>
  <c r="I27" i="63"/>
  <c r="I26" i="63"/>
  <c r="J26" i="63" s="1"/>
  <c r="I25" i="63"/>
  <c r="I24" i="63"/>
  <c r="J24" i="63" s="1"/>
  <c r="G39" i="63"/>
  <c r="G38" i="63"/>
  <c r="G37" i="63"/>
  <c r="G36" i="63"/>
  <c r="G35" i="63"/>
  <c r="G34" i="63"/>
  <c r="G33" i="63"/>
  <c r="G32" i="63"/>
  <c r="G31" i="63"/>
  <c r="G30" i="63"/>
  <c r="G29" i="63"/>
  <c r="G28" i="63"/>
  <c r="G27" i="63"/>
  <c r="G26" i="63"/>
  <c r="G25" i="63"/>
  <c r="G24" i="63"/>
  <c r="F39" i="63"/>
  <c r="F38" i="63"/>
  <c r="F37" i="63"/>
  <c r="F36" i="63"/>
  <c r="F35" i="63"/>
  <c r="F34" i="63"/>
  <c r="F33" i="63"/>
  <c r="F32" i="63"/>
  <c r="F31" i="63"/>
  <c r="F30" i="63"/>
  <c r="F29" i="63"/>
  <c r="F28" i="63"/>
  <c r="F27" i="63"/>
  <c r="F26" i="63"/>
  <c r="F25" i="63"/>
  <c r="F24" i="63"/>
  <c r="I12" i="63"/>
  <c r="I19" i="63"/>
  <c r="I18" i="63"/>
  <c r="I17" i="63"/>
  <c r="I16" i="63"/>
  <c r="J16" i="63" s="1"/>
  <c r="I15" i="63"/>
  <c r="J15" i="63" s="1"/>
  <c r="I14" i="63"/>
  <c r="I13" i="63"/>
  <c r="J13" i="63" s="1"/>
  <c r="E39" i="63"/>
  <c r="E38" i="63"/>
  <c r="E37" i="63"/>
  <c r="E36" i="63"/>
  <c r="E35" i="63"/>
  <c r="E34" i="63"/>
  <c r="E33" i="63"/>
  <c r="E32" i="63"/>
  <c r="E31" i="63"/>
  <c r="E30" i="63"/>
  <c r="E29" i="63"/>
  <c r="E28" i="63"/>
  <c r="E27" i="63"/>
  <c r="E26" i="63"/>
  <c r="E25" i="63"/>
  <c r="E24" i="63"/>
  <c r="D39" i="63"/>
  <c r="D38" i="63"/>
  <c r="D37" i="63"/>
  <c r="D36" i="63"/>
  <c r="D35" i="63"/>
  <c r="D34" i="63"/>
  <c r="D33" i="63"/>
  <c r="D32" i="63"/>
  <c r="D31" i="63"/>
  <c r="D30" i="63"/>
  <c r="D29" i="63"/>
  <c r="D28" i="63"/>
  <c r="D27" i="63"/>
  <c r="D26" i="63"/>
  <c r="D25" i="63"/>
  <c r="D24" i="63"/>
  <c r="F19" i="63"/>
  <c r="F18" i="63"/>
  <c r="F17" i="63"/>
  <c r="F16" i="63"/>
  <c r="F15" i="63"/>
  <c r="F14" i="63"/>
  <c r="F13" i="63"/>
  <c r="F12" i="63"/>
  <c r="C39" i="63"/>
  <c r="C38" i="63"/>
  <c r="C37" i="63"/>
  <c r="C36" i="63"/>
  <c r="C35" i="63"/>
  <c r="C34" i="63"/>
  <c r="C33" i="63"/>
  <c r="C32" i="63"/>
  <c r="C31" i="63"/>
  <c r="C30" i="63"/>
  <c r="C29" i="63"/>
  <c r="C28" i="63"/>
  <c r="C27" i="63"/>
  <c r="C26" i="63"/>
  <c r="C25" i="63"/>
  <c r="C24" i="63"/>
  <c r="D19" i="63"/>
  <c r="D18" i="63"/>
  <c r="D17" i="63"/>
  <c r="D16" i="63"/>
  <c r="D15" i="63"/>
  <c r="D14" i="63"/>
  <c r="D13" i="63"/>
  <c r="D12" i="63"/>
  <c r="B39" i="63"/>
  <c r="B38" i="63"/>
  <c r="B37" i="63"/>
  <c r="B36" i="63"/>
  <c r="B35" i="63"/>
  <c r="B34" i="63"/>
  <c r="B33" i="63"/>
  <c r="B32" i="63"/>
  <c r="B31" i="63"/>
  <c r="B30" i="63"/>
  <c r="B29" i="63"/>
  <c r="B28" i="63"/>
  <c r="B27" i="63"/>
  <c r="B26" i="63"/>
  <c r="B25" i="63"/>
  <c r="B24" i="63"/>
  <c r="B19" i="63"/>
  <c r="B18" i="63"/>
  <c r="B17" i="63"/>
  <c r="B16" i="63"/>
  <c r="B15" i="63"/>
  <c r="B14" i="63"/>
  <c r="B13" i="63"/>
  <c r="B12" i="63"/>
  <c r="I39" i="62"/>
  <c r="I38" i="62"/>
  <c r="I37" i="62"/>
  <c r="J37" i="62"/>
  <c r="I36" i="62"/>
  <c r="I35" i="62"/>
  <c r="I34" i="62"/>
  <c r="I33" i="62"/>
  <c r="J33" i="62" s="1"/>
  <c r="I32" i="62"/>
  <c r="J32" i="62" s="1"/>
  <c r="I31" i="62"/>
  <c r="I30" i="62"/>
  <c r="J30" i="62" s="1"/>
  <c r="I29" i="62"/>
  <c r="I28" i="62"/>
  <c r="I27" i="62"/>
  <c r="I26" i="62"/>
  <c r="J26" i="62" s="1"/>
  <c r="I25" i="62"/>
  <c r="I24" i="62"/>
  <c r="J24" i="62" s="1"/>
  <c r="G39" i="62"/>
  <c r="G38" i="62"/>
  <c r="G37" i="62"/>
  <c r="G36" i="62"/>
  <c r="G35" i="62"/>
  <c r="G34" i="62"/>
  <c r="G33" i="62"/>
  <c r="G32" i="62"/>
  <c r="G31" i="62"/>
  <c r="G30" i="62"/>
  <c r="G29" i="62"/>
  <c r="G28" i="62"/>
  <c r="G27" i="62"/>
  <c r="G26" i="62"/>
  <c r="G25" i="62"/>
  <c r="G24" i="62"/>
  <c r="F39" i="62"/>
  <c r="F38" i="62"/>
  <c r="F37" i="62"/>
  <c r="F36" i="62"/>
  <c r="F35" i="62"/>
  <c r="F34" i="62"/>
  <c r="F33" i="62"/>
  <c r="F32" i="62"/>
  <c r="F31" i="62"/>
  <c r="F30" i="62"/>
  <c r="F29" i="62"/>
  <c r="F28" i="62"/>
  <c r="F27" i="62"/>
  <c r="F26" i="62"/>
  <c r="F25" i="62"/>
  <c r="F24" i="62"/>
  <c r="I12" i="62"/>
  <c r="I19" i="62"/>
  <c r="I18" i="62"/>
  <c r="I17" i="62"/>
  <c r="J17" i="62" s="1"/>
  <c r="I16" i="62"/>
  <c r="J16" i="62" s="1"/>
  <c r="I15" i="62"/>
  <c r="J15" i="62" s="1"/>
  <c r="I14" i="62"/>
  <c r="I13" i="62"/>
  <c r="E39" i="62"/>
  <c r="E38" i="62"/>
  <c r="E37" i="62"/>
  <c r="E36" i="62"/>
  <c r="E35" i="62"/>
  <c r="E34" i="62"/>
  <c r="E33" i="62"/>
  <c r="E32" i="62"/>
  <c r="E31" i="62"/>
  <c r="E30" i="62"/>
  <c r="E29" i="62"/>
  <c r="E28" i="62"/>
  <c r="E27" i="62"/>
  <c r="E26" i="62"/>
  <c r="E25" i="62"/>
  <c r="E24" i="62"/>
  <c r="D39" i="62"/>
  <c r="D38" i="62"/>
  <c r="D37" i="62"/>
  <c r="D36" i="62"/>
  <c r="D35" i="62"/>
  <c r="D34" i="62"/>
  <c r="D33" i="62"/>
  <c r="D32" i="62"/>
  <c r="D31" i="62"/>
  <c r="D30" i="62"/>
  <c r="D29" i="62"/>
  <c r="D28" i="62"/>
  <c r="D27" i="62"/>
  <c r="D26" i="62"/>
  <c r="D25" i="62"/>
  <c r="D24" i="62"/>
  <c r="F19" i="62"/>
  <c r="F18" i="62"/>
  <c r="F17" i="62"/>
  <c r="F16" i="62"/>
  <c r="F15" i="62"/>
  <c r="F14" i="62"/>
  <c r="F13" i="62"/>
  <c r="F12" i="62"/>
  <c r="C39" i="62"/>
  <c r="C38" i="62"/>
  <c r="C37" i="62"/>
  <c r="C36" i="62"/>
  <c r="C35" i="62"/>
  <c r="C34" i="62"/>
  <c r="C33" i="62"/>
  <c r="C32" i="62"/>
  <c r="C31" i="62"/>
  <c r="C30" i="62"/>
  <c r="C29" i="62"/>
  <c r="C28" i="62"/>
  <c r="C27" i="62"/>
  <c r="C26" i="62"/>
  <c r="C25" i="62"/>
  <c r="C24" i="62"/>
  <c r="D19" i="62"/>
  <c r="D18" i="62"/>
  <c r="D17" i="62"/>
  <c r="D16" i="62"/>
  <c r="D15" i="62"/>
  <c r="D14" i="62"/>
  <c r="D13" i="62"/>
  <c r="D12" i="62"/>
  <c r="B39" i="62"/>
  <c r="B38" i="62"/>
  <c r="B37" i="62"/>
  <c r="B36" i="62"/>
  <c r="B35" i="62"/>
  <c r="B34" i="62"/>
  <c r="B33" i="62"/>
  <c r="B32" i="62"/>
  <c r="B31" i="62"/>
  <c r="B30" i="62"/>
  <c r="B29" i="62"/>
  <c r="B28" i="62"/>
  <c r="B27" i="62"/>
  <c r="B26" i="62"/>
  <c r="B25" i="62"/>
  <c r="B24" i="62"/>
  <c r="B19" i="62"/>
  <c r="B18" i="62"/>
  <c r="B17" i="62"/>
  <c r="B16" i="62"/>
  <c r="B15" i="62"/>
  <c r="B14" i="62"/>
  <c r="B13" i="62"/>
  <c r="B12" i="62"/>
  <c r="I39" i="61"/>
  <c r="I38" i="61"/>
  <c r="I37" i="61"/>
  <c r="I36" i="61"/>
  <c r="J36" i="61" s="1"/>
  <c r="I35" i="61"/>
  <c r="I34" i="61"/>
  <c r="I33" i="61"/>
  <c r="I32" i="61"/>
  <c r="J32" i="61" s="1"/>
  <c r="I31" i="61"/>
  <c r="I30" i="61"/>
  <c r="I29" i="61"/>
  <c r="I28" i="61"/>
  <c r="J28" i="61" s="1"/>
  <c r="I27" i="61"/>
  <c r="I26" i="61"/>
  <c r="I12" i="61"/>
  <c r="I13" i="61"/>
  <c r="J12" i="61" s="1"/>
  <c r="I14" i="61"/>
  <c r="J14" i="61" s="1"/>
  <c r="I15" i="61"/>
  <c r="I16" i="61"/>
  <c r="I17" i="61"/>
  <c r="J17" i="61" s="1"/>
  <c r="I18" i="61"/>
  <c r="I19" i="61"/>
  <c r="I24" i="61"/>
  <c r="I25" i="61"/>
  <c r="J25" i="61" s="1"/>
  <c r="G39" i="61"/>
  <c r="G38" i="61"/>
  <c r="G37" i="61"/>
  <c r="G36" i="61"/>
  <c r="G35" i="61"/>
  <c r="G34" i="61"/>
  <c r="G33" i="61"/>
  <c r="G32" i="61"/>
  <c r="G31" i="61"/>
  <c r="G30" i="61"/>
  <c r="G29" i="61"/>
  <c r="G28" i="61"/>
  <c r="G27" i="61"/>
  <c r="G26" i="61"/>
  <c r="G25" i="61"/>
  <c r="G24" i="61"/>
  <c r="F39" i="61"/>
  <c r="F38" i="61"/>
  <c r="F37" i="61"/>
  <c r="F36" i="61"/>
  <c r="F35" i="61"/>
  <c r="F34" i="61"/>
  <c r="F33" i="61"/>
  <c r="F32" i="61"/>
  <c r="F31" i="61"/>
  <c r="F30" i="61"/>
  <c r="F29" i="61"/>
  <c r="F28" i="61"/>
  <c r="F27" i="61"/>
  <c r="F26" i="61"/>
  <c r="F25" i="61"/>
  <c r="F24" i="61"/>
  <c r="E39" i="61"/>
  <c r="E38" i="61"/>
  <c r="E37" i="61"/>
  <c r="E36" i="61"/>
  <c r="E35" i="61"/>
  <c r="E34" i="61"/>
  <c r="E33" i="61"/>
  <c r="E32" i="61"/>
  <c r="E31" i="61"/>
  <c r="E30" i="61"/>
  <c r="E29" i="61"/>
  <c r="E28" i="61"/>
  <c r="E27" i="61"/>
  <c r="E26" i="61"/>
  <c r="E25" i="61"/>
  <c r="E24" i="61"/>
  <c r="D39" i="61"/>
  <c r="D38" i="61"/>
  <c r="D37" i="61"/>
  <c r="D36" i="61"/>
  <c r="D35" i="61"/>
  <c r="D34" i="61"/>
  <c r="D33" i="61"/>
  <c r="D32" i="61"/>
  <c r="D31" i="61"/>
  <c r="D30" i="61"/>
  <c r="D29" i="61"/>
  <c r="D28" i="61"/>
  <c r="D27" i="61"/>
  <c r="D26" i="61"/>
  <c r="D25" i="61"/>
  <c r="D24" i="61"/>
  <c r="F19" i="61"/>
  <c r="F18" i="61"/>
  <c r="F17" i="61"/>
  <c r="F16" i="61"/>
  <c r="F15" i="61"/>
  <c r="F14" i="61"/>
  <c r="F13" i="61"/>
  <c r="F12" i="61"/>
  <c r="C39" i="61"/>
  <c r="C38" i="61"/>
  <c r="C37" i="61"/>
  <c r="C36" i="61"/>
  <c r="C35" i="61"/>
  <c r="C34" i="61"/>
  <c r="C33" i="61"/>
  <c r="C32" i="61"/>
  <c r="C31" i="61"/>
  <c r="C30" i="61"/>
  <c r="C29" i="61"/>
  <c r="C28" i="61"/>
  <c r="C27" i="61"/>
  <c r="C26" i="61"/>
  <c r="C25" i="61"/>
  <c r="C24" i="61"/>
  <c r="D19" i="61"/>
  <c r="D18" i="61"/>
  <c r="D17" i="61"/>
  <c r="D16" i="61"/>
  <c r="D15" i="61"/>
  <c r="D14" i="61"/>
  <c r="D13" i="61"/>
  <c r="D12" i="61"/>
  <c r="B39" i="61"/>
  <c r="B38" i="61"/>
  <c r="B37" i="61"/>
  <c r="B36" i="61"/>
  <c r="B35" i="61"/>
  <c r="B34" i="61"/>
  <c r="B33" i="61"/>
  <c r="B32" i="61"/>
  <c r="B31" i="61"/>
  <c r="B30" i="61"/>
  <c r="B29" i="61"/>
  <c r="B28" i="61"/>
  <c r="B27" i="61"/>
  <c r="B26" i="61"/>
  <c r="B25" i="61"/>
  <c r="B24" i="61"/>
  <c r="B19" i="61"/>
  <c r="B18" i="61"/>
  <c r="B17" i="61"/>
  <c r="B16" i="61"/>
  <c r="B15" i="61"/>
  <c r="B14" i="61"/>
  <c r="B13" i="61"/>
  <c r="B12" i="61"/>
  <c r="I39" i="59"/>
  <c r="I38" i="59"/>
  <c r="I37" i="59"/>
  <c r="I36" i="59"/>
  <c r="I35" i="59"/>
  <c r="I34" i="59"/>
  <c r="I33" i="59"/>
  <c r="I32" i="59"/>
  <c r="I31" i="59"/>
  <c r="I30" i="59"/>
  <c r="I29" i="59"/>
  <c r="I28" i="59"/>
  <c r="I27" i="59"/>
  <c r="I26" i="59"/>
  <c r="I25" i="59"/>
  <c r="I24" i="59"/>
  <c r="G39" i="59"/>
  <c r="G38" i="59"/>
  <c r="G37" i="59"/>
  <c r="G36" i="59"/>
  <c r="G35" i="59"/>
  <c r="G34" i="59"/>
  <c r="G33" i="59"/>
  <c r="G32" i="59"/>
  <c r="G31" i="59"/>
  <c r="G30" i="59"/>
  <c r="G29" i="59"/>
  <c r="G28" i="59"/>
  <c r="G27" i="59"/>
  <c r="G26" i="59"/>
  <c r="G25" i="59"/>
  <c r="G24" i="59"/>
  <c r="F30" i="59"/>
  <c r="F39" i="59"/>
  <c r="F38" i="59"/>
  <c r="F37" i="59"/>
  <c r="F36" i="59"/>
  <c r="F35" i="59"/>
  <c r="F34" i="59"/>
  <c r="F33" i="59"/>
  <c r="F32" i="59"/>
  <c r="F31" i="59"/>
  <c r="F29" i="59"/>
  <c r="F28" i="59"/>
  <c r="F27" i="59"/>
  <c r="F26" i="59"/>
  <c r="F25" i="59"/>
  <c r="F24" i="59"/>
  <c r="I12" i="59"/>
  <c r="I19" i="59"/>
  <c r="I18" i="59"/>
  <c r="I17" i="59"/>
  <c r="I16" i="59"/>
  <c r="J16" i="59" s="1"/>
  <c r="I15" i="59"/>
  <c r="I14" i="59"/>
  <c r="I13" i="59"/>
  <c r="J12" i="59" s="1"/>
  <c r="E30" i="59"/>
  <c r="E39" i="59"/>
  <c r="E38" i="59"/>
  <c r="E37" i="59"/>
  <c r="E36" i="59"/>
  <c r="E35" i="59"/>
  <c r="E34" i="59"/>
  <c r="E33" i="59"/>
  <c r="E32" i="59"/>
  <c r="E31" i="59"/>
  <c r="E29" i="59"/>
  <c r="E28" i="59"/>
  <c r="E27" i="59"/>
  <c r="E26" i="59"/>
  <c r="E25" i="59"/>
  <c r="E24" i="59"/>
  <c r="D30" i="59"/>
  <c r="D39" i="59"/>
  <c r="D38" i="59"/>
  <c r="D37" i="59"/>
  <c r="D36" i="59"/>
  <c r="D35" i="59"/>
  <c r="D34" i="59"/>
  <c r="D33" i="59"/>
  <c r="D32" i="59"/>
  <c r="D31" i="59"/>
  <c r="D29" i="59"/>
  <c r="D28" i="59"/>
  <c r="D27" i="59"/>
  <c r="D26" i="59"/>
  <c r="D25" i="59"/>
  <c r="D24" i="59"/>
  <c r="F19" i="59"/>
  <c r="F18" i="59"/>
  <c r="F17" i="59"/>
  <c r="F16" i="59"/>
  <c r="F15" i="59"/>
  <c r="F14" i="59"/>
  <c r="F13" i="59"/>
  <c r="F12" i="59"/>
  <c r="C39" i="59"/>
  <c r="C38" i="59"/>
  <c r="C37" i="59"/>
  <c r="C36" i="59"/>
  <c r="C35" i="59"/>
  <c r="C34" i="59"/>
  <c r="C33" i="59"/>
  <c r="C32" i="59"/>
  <c r="C31" i="59"/>
  <c r="C30" i="59"/>
  <c r="C29" i="59"/>
  <c r="C28" i="59"/>
  <c r="C27" i="59"/>
  <c r="C26" i="59"/>
  <c r="C25" i="59"/>
  <c r="C24" i="59"/>
  <c r="D12" i="59"/>
  <c r="D19" i="59"/>
  <c r="D18" i="59"/>
  <c r="D17" i="59"/>
  <c r="D16" i="59"/>
  <c r="D15" i="59"/>
  <c r="D14" i="59"/>
  <c r="D13" i="59"/>
  <c r="B39" i="59"/>
  <c r="B38" i="59"/>
  <c r="B37" i="59"/>
  <c r="B36" i="59"/>
  <c r="B35" i="59"/>
  <c r="B34" i="59"/>
  <c r="B33" i="59"/>
  <c r="B32" i="59"/>
  <c r="B31" i="59"/>
  <c r="B30" i="59"/>
  <c r="B29" i="59"/>
  <c r="B28" i="59"/>
  <c r="B27" i="59"/>
  <c r="B26" i="59"/>
  <c r="B25" i="59"/>
  <c r="B24" i="59"/>
  <c r="B19" i="59"/>
  <c r="B18" i="59"/>
  <c r="B17" i="59"/>
  <c r="B16" i="59"/>
  <c r="B15" i="59"/>
  <c r="B14" i="59"/>
  <c r="B13" i="59"/>
  <c r="B12" i="59"/>
  <c r="I39" i="58"/>
  <c r="I38" i="58"/>
  <c r="I37" i="58"/>
  <c r="J37" i="58" s="1"/>
  <c r="I36" i="58"/>
  <c r="J36" i="58" s="1"/>
  <c r="I35" i="58"/>
  <c r="I34" i="58"/>
  <c r="J34" i="58"/>
  <c r="I33" i="58"/>
  <c r="J33" i="58" s="1"/>
  <c r="I32" i="58"/>
  <c r="J32" i="58"/>
  <c r="I31" i="58"/>
  <c r="J31" i="58" s="1"/>
  <c r="I30" i="58"/>
  <c r="I29" i="58"/>
  <c r="I28" i="58"/>
  <c r="I27" i="58"/>
  <c r="J27" i="58" s="1"/>
  <c r="I26" i="58"/>
  <c r="I25" i="58"/>
  <c r="I24" i="58"/>
  <c r="J24" i="58"/>
  <c r="G39" i="58"/>
  <c r="G38" i="58"/>
  <c r="G37" i="58"/>
  <c r="G36" i="58"/>
  <c r="G35" i="58"/>
  <c r="G34" i="58"/>
  <c r="G33" i="58"/>
  <c r="G32" i="58"/>
  <c r="G31" i="58"/>
  <c r="G30" i="58"/>
  <c r="G29" i="58"/>
  <c r="G28" i="58"/>
  <c r="G27" i="58"/>
  <c r="G26" i="58"/>
  <c r="G25" i="58"/>
  <c r="G24" i="58"/>
  <c r="F39" i="58"/>
  <c r="F38" i="58"/>
  <c r="F37" i="58"/>
  <c r="F36" i="58"/>
  <c r="F35" i="58"/>
  <c r="F34" i="58"/>
  <c r="F33" i="58"/>
  <c r="F32" i="58"/>
  <c r="F31" i="58"/>
  <c r="F30" i="58"/>
  <c r="F29" i="58"/>
  <c r="F28" i="58"/>
  <c r="F27" i="58"/>
  <c r="F26" i="58"/>
  <c r="F25" i="58"/>
  <c r="F24" i="58"/>
  <c r="I12" i="58"/>
  <c r="I19" i="58"/>
  <c r="I18" i="58"/>
  <c r="I17" i="58"/>
  <c r="J17" i="58" s="1"/>
  <c r="I16" i="58"/>
  <c r="I15" i="58"/>
  <c r="I14" i="58"/>
  <c r="I13" i="58"/>
  <c r="E39" i="58"/>
  <c r="E38" i="58"/>
  <c r="E37" i="58"/>
  <c r="E36" i="58"/>
  <c r="E35" i="58"/>
  <c r="E34" i="58"/>
  <c r="E33" i="58"/>
  <c r="E32" i="58"/>
  <c r="E31" i="58"/>
  <c r="E30" i="58"/>
  <c r="E29" i="58"/>
  <c r="E28" i="58"/>
  <c r="E27" i="58"/>
  <c r="E26" i="58"/>
  <c r="E25" i="58"/>
  <c r="E24" i="58"/>
  <c r="D39" i="58"/>
  <c r="D38" i="58"/>
  <c r="D37" i="58"/>
  <c r="D36" i="58"/>
  <c r="D35" i="58"/>
  <c r="D34" i="58"/>
  <c r="D33" i="58"/>
  <c r="D32" i="58"/>
  <c r="D31" i="58"/>
  <c r="D30" i="58"/>
  <c r="D29" i="58"/>
  <c r="D28" i="58"/>
  <c r="D27" i="58"/>
  <c r="D26" i="58"/>
  <c r="D25" i="58"/>
  <c r="D24" i="58"/>
  <c r="F19" i="58"/>
  <c r="F18" i="58"/>
  <c r="F17" i="58"/>
  <c r="F16" i="58"/>
  <c r="F15" i="58"/>
  <c r="F14" i="58"/>
  <c r="F13" i="58"/>
  <c r="F12" i="58"/>
  <c r="C39" i="58"/>
  <c r="C38" i="58"/>
  <c r="C37" i="58"/>
  <c r="C36" i="58"/>
  <c r="C35" i="58"/>
  <c r="C34" i="58"/>
  <c r="C33" i="58"/>
  <c r="C32" i="58"/>
  <c r="C31" i="58"/>
  <c r="C30" i="58"/>
  <c r="C29" i="58"/>
  <c r="C28" i="58"/>
  <c r="C27" i="58"/>
  <c r="C26" i="58"/>
  <c r="C25" i="58"/>
  <c r="C24" i="58"/>
  <c r="D19" i="58"/>
  <c r="D18" i="58"/>
  <c r="D17" i="58"/>
  <c r="D16" i="58"/>
  <c r="D15" i="58"/>
  <c r="D14" i="58"/>
  <c r="D13" i="58"/>
  <c r="D12" i="58"/>
  <c r="B39" i="58"/>
  <c r="B38" i="58"/>
  <c r="B37" i="58"/>
  <c r="B36" i="58"/>
  <c r="B35" i="58"/>
  <c r="B34" i="58"/>
  <c r="B33" i="58"/>
  <c r="B32" i="58"/>
  <c r="B31" i="58"/>
  <c r="B30" i="58"/>
  <c r="B29" i="58"/>
  <c r="B28" i="58"/>
  <c r="B27" i="58"/>
  <c r="B26" i="58"/>
  <c r="B25" i="58"/>
  <c r="B24" i="58"/>
  <c r="B19" i="58"/>
  <c r="B18" i="58"/>
  <c r="B17" i="58"/>
  <c r="B16" i="58"/>
  <c r="B15" i="58"/>
  <c r="B14" i="58"/>
  <c r="B13" i="58"/>
  <c r="B12" i="58"/>
  <c r="I39" i="57"/>
  <c r="I38" i="57"/>
  <c r="I37" i="57"/>
  <c r="I36" i="57"/>
  <c r="J36" i="57" s="1"/>
  <c r="I35" i="57"/>
  <c r="I34" i="57"/>
  <c r="J34" i="57"/>
  <c r="I33" i="57"/>
  <c r="I32" i="57"/>
  <c r="I31" i="57"/>
  <c r="I30" i="57"/>
  <c r="J30" i="57" s="1"/>
  <c r="I29" i="57"/>
  <c r="J29" i="57" s="1"/>
  <c r="I28" i="57"/>
  <c r="I27" i="57"/>
  <c r="I26" i="57"/>
  <c r="J26" i="57" s="1"/>
  <c r="I25" i="57"/>
  <c r="J25" i="57" s="1"/>
  <c r="I24" i="57"/>
  <c r="I12" i="57"/>
  <c r="I13" i="57"/>
  <c r="I14" i="57"/>
  <c r="J14" i="57" s="1"/>
  <c r="I15" i="57"/>
  <c r="I16" i="57"/>
  <c r="I17" i="57"/>
  <c r="I18" i="57"/>
  <c r="J18" i="57" s="1"/>
  <c r="I19" i="57"/>
  <c r="G39" i="57"/>
  <c r="G38" i="57"/>
  <c r="G37" i="57"/>
  <c r="G36" i="57"/>
  <c r="G35" i="57"/>
  <c r="G34" i="57"/>
  <c r="G33" i="57"/>
  <c r="G32" i="57"/>
  <c r="G31" i="57"/>
  <c r="G30" i="57"/>
  <c r="G29" i="57"/>
  <c r="G28" i="57"/>
  <c r="G27" i="57"/>
  <c r="G26" i="57"/>
  <c r="G25" i="57"/>
  <c r="G24" i="57"/>
  <c r="F39" i="57"/>
  <c r="F38" i="57"/>
  <c r="F37" i="57"/>
  <c r="F36" i="57"/>
  <c r="F35" i="57"/>
  <c r="F34" i="57"/>
  <c r="F33" i="57"/>
  <c r="F32" i="57"/>
  <c r="F31" i="57"/>
  <c r="F30" i="57"/>
  <c r="F29" i="57"/>
  <c r="F28" i="57"/>
  <c r="F27" i="57"/>
  <c r="F26" i="57"/>
  <c r="F25" i="57"/>
  <c r="F24" i="57"/>
  <c r="E39" i="57"/>
  <c r="E38" i="57"/>
  <c r="E37" i="57"/>
  <c r="E36" i="57"/>
  <c r="E35" i="57"/>
  <c r="E34" i="57"/>
  <c r="E33" i="57"/>
  <c r="E32" i="57"/>
  <c r="E31" i="57"/>
  <c r="E30" i="57"/>
  <c r="E29" i="57"/>
  <c r="E28" i="57"/>
  <c r="E27" i="57"/>
  <c r="E26" i="57"/>
  <c r="E25" i="57"/>
  <c r="E24" i="57"/>
  <c r="D39" i="57"/>
  <c r="D38" i="57"/>
  <c r="D37" i="57"/>
  <c r="D36" i="57"/>
  <c r="D35" i="57"/>
  <c r="D34" i="57"/>
  <c r="D33" i="57"/>
  <c r="D32" i="57"/>
  <c r="D31" i="57"/>
  <c r="D30" i="57"/>
  <c r="D29" i="57"/>
  <c r="D28" i="57"/>
  <c r="D27" i="57"/>
  <c r="D26" i="57"/>
  <c r="D25" i="57"/>
  <c r="D24" i="57"/>
  <c r="F19" i="57"/>
  <c r="F18" i="57"/>
  <c r="F17" i="57"/>
  <c r="F16" i="57"/>
  <c r="F15" i="57"/>
  <c r="F14" i="57"/>
  <c r="F13" i="57"/>
  <c r="F12" i="57"/>
  <c r="C39" i="57"/>
  <c r="C38" i="57"/>
  <c r="C37" i="57"/>
  <c r="C36" i="57"/>
  <c r="C35" i="57"/>
  <c r="C34" i="57"/>
  <c r="C33" i="57"/>
  <c r="C32" i="57"/>
  <c r="C31" i="57"/>
  <c r="C30" i="57"/>
  <c r="C29" i="57"/>
  <c r="C28" i="57"/>
  <c r="C27" i="57"/>
  <c r="C26" i="57"/>
  <c r="C25" i="57"/>
  <c r="C24" i="57"/>
  <c r="D19" i="57"/>
  <c r="D18" i="57"/>
  <c r="D17" i="57"/>
  <c r="D16" i="57"/>
  <c r="D15" i="57"/>
  <c r="D14" i="57"/>
  <c r="D13" i="57"/>
  <c r="D12" i="57"/>
  <c r="B39" i="57"/>
  <c r="B38" i="57"/>
  <c r="B37" i="57"/>
  <c r="B36" i="57"/>
  <c r="B35" i="57"/>
  <c r="B34" i="57"/>
  <c r="B33" i="57"/>
  <c r="B32" i="57"/>
  <c r="B31" i="57"/>
  <c r="B30" i="57"/>
  <c r="B29" i="57"/>
  <c r="B28" i="57"/>
  <c r="B27" i="57"/>
  <c r="B26" i="57"/>
  <c r="B25" i="57"/>
  <c r="B24" i="57"/>
  <c r="B19" i="57"/>
  <c r="B18" i="57"/>
  <c r="B17" i="57"/>
  <c r="B16" i="57"/>
  <c r="B15" i="57"/>
  <c r="B14" i="57"/>
  <c r="B13" i="57"/>
  <c r="B12" i="57"/>
  <c r="I39" i="56"/>
  <c r="I38" i="56"/>
  <c r="I37" i="56"/>
  <c r="I36" i="56"/>
  <c r="J36" i="56" s="1"/>
  <c r="I35" i="56"/>
  <c r="J35" i="56" s="1"/>
  <c r="I34" i="56"/>
  <c r="J34" i="56" s="1"/>
  <c r="I33" i="56"/>
  <c r="J33" i="56" s="1"/>
  <c r="I32" i="56"/>
  <c r="I31" i="56"/>
  <c r="I30" i="56"/>
  <c r="I29" i="56"/>
  <c r="J29" i="56" s="1"/>
  <c r="I28" i="56"/>
  <c r="I27" i="56"/>
  <c r="J27" i="56" s="1"/>
  <c r="I26" i="56"/>
  <c r="J26" i="56" s="1"/>
  <c r="I25" i="56"/>
  <c r="I24" i="56"/>
  <c r="G39" i="56"/>
  <c r="G38" i="56"/>
  <c r="G37" i="56"/>
  <c r="G36" i="56"/>
  <c r="G35" i="56"/>
  <c r="G34" i="56"/>
  <c r="G33" i="56"/>
  <c r="G32" i="56"/>
  <c r="G31" i="56"/>
  <c r="G30" i="56"/>
  <c r="G29" i="56"/>
  <c r="G28" i="56"/>
  <c r="G27" i="56"/>
  <c r="G26" i="56"/>
  <c r="G25" i="56"/>
  <c r="G24" i="56"/>
  <c r="F39" i="56"/>
  <c r="F38" i="56"/>
  <c r="F37" i="56"/>
  <c r="F36" i="56"/>
  <c r="F35" i="56"/>
  <c r="F34" i="56"/>
  <c r="F33" i="56"/>
  <c r="F32" i="56"/>
  <c r="F31" i="56"/>
  <c r="F30" i="56"/>
  <c r="F29" i="56"/>
  <c r="F28" i="56"/>
  <c r="F27" i="56"/>
  <c r="F26" i="56"/>
  <c r="F25" i="56"/>
  <c r="F24" i="56"/>
  <c r="I12" i="56"/>
  <c r="I19" i="56"/>
  <c r="I18" i="56"/>
  <c r="I17" i="56"/>
  <c r="I16" i="56"/>
  <c r="J16" i="56" s="1"/>
  <c r="I15" i="56"/>
  <c r="J15" i="56" s="1"/>
  <c r="I14" i="56"/>
  <c r="J14" i="56"/>
  <c r="I13" i="56"/>
  <c r="E39" i="56"/>
  <c r="E38" i="56"/>
  <c r="E37" i="56"/>
  <c r="E36" i="56"/>
  <c r="E35" i="56"/>
  <c r="E34" i="56"/>
  <c r="E33" i="56"/>
  <c r="E32" i="56"/>
  <c r="E31" i="56"/>
  <c r="E30" i="56"/>
  <c r="E29" i="56"/>
  <c r="E28" i="56"/>
  <c r="E27" i="56"/>
  <c r="E26" i="56"/>
  <c r="E25" i="56"/>
  <c r="E24" i="56"/>
  <c r="D39" i="56"/>
  <c r="D38" i="56"/>
  <c r="D37" i="56"/>
  <c r="D36" i="56"/>
  <c r="D35" i="56"/>
  <c r="D34" i="56"/>
  <c r="D33" i="56"/>
  <c r="D32" i="56"/>
  <c r="D31" i="56"/>
  <c r="D30" i="56"/>
  <c r="D29" i="56"/>
  <c r="D28" i="56"/>
  <c r="D27" i="56"/>
  <c r="D26" i="56"/>
  <c r="D25" i="56"/>
  <c r="D24" i="56"/>
  <c r="F19" i="56"/>
  <c r="F18" i="56"/>
  <c r="F17" i="56"/>
  <c r="F16" i="56"/>
  <c r="F15" i="56"/>
  <c r="F14" i="56"/>
  <c r="F13" i="56"/>
  <c r="F12" i="56"/>
  <c r="C39" i="56"/>
  <c r="C38" i="56"/>
  <c r="C37" i="56"/>
  <c r="C36" i="56"/>
  <c r="C35" i="56"/>
  <c r="C34" i="56"/>
  <c r="C33" i="56"/>
  <c r="C32" i="56"/>
  <c r="C31" i="56"/>
  <c r="C30" i="56"/>
  <c r="C29" i="56"/>
  <c r="C28" i="56"/>
  <c r="C27" i="56"/>
  <c r="C26" i="56"/>
  <c r="C25" i="56"/>
  <c r="C24" i="56"/>
  <c r="D19" i="56"/>
  <c r="D18" i="56"/>
  <c r="D17" i="56"/>
  <c r="D16" i="56"/>
  <c r="D15" i="56"/>
  <c r="D14" i="56"/>
  <c r="D13" i="56"/>
  <c r="D12" i="56"/>
  <c r="B39" i="56"/>
  <c r="B38" i="56"/>
  <c r="B37" i="56"/>
  <c r="B36" i="56"/>
  <c r="B35" i="56"/>
  <c r="B34" i="56"/>
  <c r="B33" i="56"/>
  <c r="B32" i="56"/>
  <c r="B31" i="56"/>
  <c r="B30" i="56"/>
  <c r="B29" i="56"/>
  <c r="B28" i="56"/>
  <c r="B27" i="56"/>
  <c r="B26" i="56"/>
  <c r="B25" i="56"/>
  <c r="B24" i="56"/>
  <c r="B19" i="56"/>
  <c r="B18" i="56"/>
  <c r="B17" i="56"/>
  <c r="B16" i="56"/>
  <c r="B15" i="56"/>
  <c r="B14" i="56"/>
  <c r="B13" i="56"/>
  <c r="B12" i="56"/>
  <c r="I39" i="55"/>
  <c r="I38" i="55"/>
  <c r="I37" i="55"/>
  <c r="I36" i="55"/>
  <c r="J36" i="55" s="1"/>
  <c r="I35" i="55"/>
  <c r="J35" i="55" s="1"/>
  <c r="I34" i="55"/>
  <c r="J34" i="55"/>
  <c r="I33" i="55"/>
  <c r="I32" i="55"/>
  <c r="J32" i="55" s="1"/>
  <c r="I31" i="55"/>
  <c r="I30" i="55"/>
  <c r="J30" i="55" s="1"/>
  <c r="I29" i="55"/>
  <c r="I28" i="55"/>
  <c r="J28" i="55" s="1"/>
  <c r="I27" i="55"/>
  <c r="I26" i="55"/>
  <c r="J26" i="55" s="1"/>
  <c r="I25" i="55"/>
  <c r="I24" i="55"/>
  <c r="G39" i="55"/>
  <c r="G38" i="55"/>
  <c r="G37" i="55"/>
  <c r="G36" i="55"/>
  <c r="G35" i="55"/>
  <c r="G34" i="55"/>
  <c r="G33" i="55"/>
  <c r="G32" i="55"/>
  <c r="G31" i="55"/>
  <c r="G30" i="55"/>
  <c r="G29" i="55"/>
  <c r="G28" i="55"/>
  <c r="G27" i="55"/>
  <c r="G26" i="55"/>
  <c r="G25" i="55"/>
  <c r="G24" i="55"/>
  <c r="F39" i="55"/>
  <c r="F38" i="55"/>
  <c r="F37" i="55"/>
  <c r="F36" i="55"/>
  <c r="F35" i="55"/>
  <c r="F34" i="55"/>
  <c r="F33" i="55"/>
  <c r="F32" i="55"/>
  <c r="F31" i="55"/>
  <c r="F30" i="55"/>
  <c r="F29" i="55"/>
  <c r="F28" i="55"/>
  <c r="F27" i="55"/>
  <c r="F26" i="55"/>
  <c r="F25" i="55"/>
  <c r="F24" i="55"/>
  <c r="I19" i="55"/>
  <c r="I18" i="55"/>
  <c r="I17" i="55"/>
  <c r="I16" i="55"/>
  <c r="I15" i="55"/>
  <c r="I14" i="55"/>
  <c r="I13" i="55"/>
  <c r="I12" i="55"/>
  <c r="E39" i="55"/>
  <c r="E38" i="55"/>
  <c r="E37" i="55"/>
  <c r="E36" i="55"/>
  <c r="E35" i="55"/>
  <c r="E34" i="55"/>
  <c r="E33" i="55"/>
  <c r="E32" i="55"/>
  <c r="E31" i="55"/>
  <c r="E30" i="55"/>
  <c r="E29" i="55"/>
  <c r="E28" i="55"/>
  <c r="E27" i="55"/>
  <c r="E26" i="55"/>
  <c r="E25" i="55"/>
  <c r="E24" i="55"/>
  <c r="D39" i="55"/>
  <c r="D38" i="55"/>
  <c r="D37" i="55"/>
  <c r="D36" i="55"/>
  <c r="D35" i="55"/>
  <c r="D34" i="55"/>
  <c r="D33" i="55"/>
  <c r="D32" i="55"/>
  <c r="D31" i="55"/>
  <c r="D30" i="55"/>
  <c r="D29" i="55"/>
  <c r="D28" i="55"/>
  <c r="D27" i="55"/>
  <c r="D26" i="55"/>
  <c r="D25" i="55"/>
  <c r="D24" i="55"/>
  <c r="F13" i="55"/>
  <c r="F12" i="55"/>
  <c r="F19" i="55"/>
  <c r="F18" i="55"/>
  <c r="F17" i="55"/>
  <c r="F16" i="55"/>
  <c r="F15" i="55"/>
  <c r="F14" i="55"/>
  <c r="C39" i="55"/>
  <c r="C38" i="55"/>
  <c r="C37" i="55"/>
  <c r="C36" i="55"/>
  <c r="C35" i="55"/>
  <c r="C34" i="55"/>
  <c r="C33" i="55"/>
  <c r="C32" i="55"/>
  <c r="C31" i="55"/>
  <c r="C30" i="55"/>
  <c r="C29" i="55"/>
  <c r="C28" i="55"/>
  <c r="C27" i="55"/>
  <c r="C26" i="55"/>
  <c r="C25" i="55"/>
  <c r="C24" i="55"/>
  <c r="D12" i="55"/>
  <c r="D19" i="55"/>
  <c r="D18" i="55"/>
  <c r="D17" i="55"/>
  <c r="D16" i="55"/>
  <c r="D15" i="55"/>
  <c r="D14" i="55"/>
  <c r="D13" i="55"/>
  <c r="B39" i="55"/>
  <c r="B38" i="55"/>
  <c r="B37" i="55"/>
  <c r="B36" i="55"/>
  <c r="B35" i="55"/>
  <c r="B34" i="55"/>
  <c r="B33" i="55"/>
  <c r="B32" i="55"/>
  <c r="B31" i="55"/>
  <c r="B30" i="55"/>
  <c r="B29" i="55"/>
  <c r="B28" i="55"/>
  <c r="B27" i="55"/>
  <c r="B26" i="55"/>
  <c r="B25" i="55"/>
  <c r="B24" i="55"/>
  <c r="B19" i="55"/>
  <c r="B18" i="55"/>
  <c r="B17" i="55"/>
  <c r="B16" i="55"/>
  <c r="B15" i="55"/>
  <c r="B14" i="55"/>
  <c r="B13" i="55"/>
  <c r="B12" i="55"/>
  <c r="I39" i="54"/>
  <c r="I38" i="54"/>
  <c r="I37" i="54"/>
  <c r="I36" i="54"/>
  <c r="J36" i="54" s="1"/>
  <c r="I35" i="54"/>
  <c r="J35" i="54" s="1"/>
  <c r="I34" i="54"/>
  <c r="J34" i="54" s="1"/>
  <c r="I33" i="54"/>
  <c r="I32" i="54"/>
  <c r="I31" i="54"/>
  <c r="J31" i="54" s="1"/>
  <c r="I30" i="54"/>
  <c r="I29" i="54"/>
  <c r="J29" i="54" s="1"/>
  <c r="I28" i="54"/>
  <c r="J28" i="54" s="1"/>
  <c r="I27" i="54"/>
  <c r="I26" i="54"/>
  <c r="J26" i="54"/>
  <c r="I25" i="54"/>
  <c r="I24" i="54"/>
  <c r="I12" i="54"/>
  <c r="I13" i="54"/>
  <c r="I14" i="54"/>
  <c r="J14" i="54" s="1"/>
  <c r="I15" i="54"/>
  <c r="I16" i="54"/>
  <c r="I17" i="54"/>
  <c r="J17" i="54" s="1"/>
  <c r="I18" i="54"/>
  <c r="I19" i="54"/>
  <c r="G39" i="54"/>
  <c r="G38" i="54"/>
  <c r="G37" i="54"/>
  <c r="G36" i="54"/>
  <c r="G35" i="54"/>
  <c r="G34" i="54"/>
  <c r="G33" i="54"/>
  <c r="G32" i="54"/>
  <c r="G31" i="54"/>
  <c r="G30" i="54"/>
  <c r="G29" i="54"/>
  <c r="G28" i="54"/>
  <c r="G27" i="54"/>
  <c r="G26" i="54"/>
  <c r="G25" i="54"/>
  <c r="G24" i="54"/>
  <c r="F39" i="54"/>
  <c r="F38" i="54"/>
  <c r="F37" i="54"/>
  <c r="F36" i="54"/>
  <c r="F35" i="54"/>
  <c r="F34" i="54"/>
  <c r="F33" i="54"/>
  <c r="F32" i="54"/>
  <c r="F31" i="54"/>
  <c r="F30" i="54"/>
  <c r="F29" i="54"/>
  <c r="F28" i="54"/>
  <c r="F27" i="54"/>
  <c r="F26" i="54"/>
  <c r="F25" i="54"/>
  <c r="F24" i="54"/>
  <c r="J16" i="54"/>
  <c r="J15" i="54"/>
  <c r="E39" i="54"/>
  <c r="E38" i="54"/>
  <c r="E37" i="54"/>
  <c r="E36" i="54"/>
  <c r="E35" i="54"/>
  <c r="E34" i="54"/>
  <c r="E33" i="54"/>
  <c r="E32" i="54"/>
  <c r="E31" i="54"/>
  <c r="E30" i="54"/>
  <c r="E29" i="54"/>
  <c r="E28" i="54"/>
  <c r="E27" i="54"/>
  <c r="E26" i="54"/>
  <c r="E25" i="54"/>
  <c r="E24" i="54"/>
  <c r="D39" i="54"/>
  <c r="D38" i="54"/>
  <c r="D37" i="54"/>
  <c r="D36" i="54"/>
  <c r="D35" i="54"/>
  <c r="D34" i="54"/>
  <c r="D33" i="54"/>
  <c r="D32" i="54"/>
  <c r="D31" i="54"/>
  <c r="D30" i="54"/>
  <c r="D29" i="54"/>
  <c r="D28" i="54"/>
  <c r="D27" i="54"/>
  <c r="D26" i="54"/>
  <c r="D25" i="54"/>
  <c r="D24" i="54"/>
  <c r="F19" i="54"/>
  <c r="F18" i="54"/>
  <c r="F17" i="54"/>
  <c r="F16" i="54"/>
  <c r="F15" i="54"/>
  <c r="F14" i="54"/>
  <c r="F13" i="54"/>
  <c r="F12" i="54"/>
  <c r="C39" i="54"/>
  <c r="C38" i="54"/>
  <c r="C37" i="54"/>
  <c r="C36" i="54"/>
  <c r="C35" i="54"/>
  <c r="C34" i="54"/>
  <c r="C33" i="54"/>
  <c r="C32" i="54"/>
  <c r="C31" i="54"/>
  <c r="C30" i="54"/>
  <c r="C29" i="54"/>
  <c r="C28" i="54"/>
  <c r="C27" i="54"/>
  <c r="C26" i="54"/>
  <c r="C25" i="54"/>
  <c r="C24" i="54"/>
  <c r="D19" i="54"/>
  <c r="D18" i="54"/>
  <c r="D17" i="54"/>
  <c r="D16" i="54"/>
  <c r="D15" i="54"/>
  <c r="D14" i="54"/>
  <c r="D13" i="54"/>
  <c r="D12" i="54"/>
  <c r="B39" i="54"/>
  <c r="B38" i="54"/>
  <c r="B37" i="54"/>
  <c r="B36" i="54"/>
  <c r="B35" i="54"/>
  <c r="B34" i="54"/>
  <c r="B33" i="54"/>
  <c r="B32" i="54"/>
  <c r="B31" i="54"/>
  <c r="B30" i="54"/>
  <c r="B29" i="54"/>
  <c r="B28" i="54"/>
  <c r="B27" i="54"/>
  <c r="B26" i="54"/>
  <c r="B25" i="54"/>
  <c r="B24" i="54"/>
  <c r="B19" i="54"/>
  <c r="B18" i="54"/>
  <c r="B17" i="54"/>
  <c r="B16" i="54"/>
  <c r="B15" i="54"/>
  <c r="B14" i="54"/>
  <c r="B13" i="54"/>
  <c r="B12" i="54"/>
  <c r="I39" i="53"/>
  <c r="I38" i="53"/>
  <c r="J38" i="53" s="1"/>
  <c r="I37" i="53"/>
  <c r="J37" i="53" s="1"/>
  <c r="I36" i="53"/>
  <c r="I35" i="53"/>
  <c r="J35" i="53" s="1"/>
  <c r="I34" i="53"/>
  <c r="I33" i="53"/>
  <c r="J33" i="53" s="1"/>
  <c r="I32" i="53"/>
  <c r="I31" i="53"/>
  <c r="J31" i="53" s="1"/>
  <c r="I30" i="53"/>
  <c r="I29" i="53"/>
  <c r="J29" i="53" s="1"/>
  <c r="I28" i="53"/>
  <c r="I27" i="53"/>
  <c r="I26" i="53"/>
  <c r="I25" i="53"/>
  <c r="J25" i="53" s="1"/>
  <c r="I24" i="53"/>
  <c r="I12" i="53"/>
  <c r="I13" i="53"/>
  <c r="I14" i="53"/>
  <c r="J14" i="53" s="1"/>
  <c r="I15" i="53"/>
  <c r="I16" i="53"/>
  <c r="J16" i="53" s="1"/>
  <c r="I17" i="53"/>
  <c r="I18" i="53"/>
  <c r="J18" i="53" s="1"/>
  <c r="I19" i="53"/>
  <c r="F39" i="53"/>
  <c r="F38" i="53"/>
  <c r="F37" i="53"/>
  <c r="F36" i="53"/>
  <c r="F35" i="53"/>
  <c r="F34" i="53"/>
  <c r="F33" i="53"/>
  <c r="F32" i="53"/>
  <c r="F31" i="53"/>
  <c r="F30" i="53"/>
  <c r="F29" i="53"/>
  <c r="F28" i="53"/>
  <c r="F27" i="53"/>
  <c r="F26" i="53"/>
  <c r="F25" i="53"/>
  <c r="F24" i="53"/>
  <c r="E39" i="53"/>
  <c r="E38" i="53"/>
  <c r="E37" i="53"/>
  <c r="E36" i="53"/>
  <c r="E35" i="53"/>
  <c r="E34" i="53"/>
  <c r="E33" i="53"/>
  <c r="E32" i="53"/>
  <c r="E31" i="53"/>
  <c r="E30" i="53"/>
  <c r="E29" i="53"/>
  <c r="E28" i="53"/>
  <c r="E27" i="53"/>
  <c r="E26" i="53"/>
  <c r="E25" i="53"/>
  <c r="E24" i="53"/>
  <c r="D39" i="53"/>
  <c r="D38" i="53"/>
  <c r="D37" i="53"/>
  <c r="D36" i="53"/>
  <c r="D35" i="53"/>
  <c r="D34" i="53"/>
  <c r="D33" i="53"/>
  <c r="D32" i="53"/>
  <c r="D31" i="53"/>
  <c r="D30" i="53"/>
  <c r="D29" i="53"/>
  <c r="D28" i="53"/>
  <c r="D27" i="53"/>
  <c r="D26" i="53"/>
  <c r="D25" i="53"/>
  <c r="D24" i="53"/>
  <c r="F19" i="53"/>
  <c r="F18" i="53"/>
  <c r="F17" i="53"/>
  <c r="F16" i="53"/>
  <c r="F15" i="53"/>
  <c r="F14" i="53"/>
  <c r="F13" i="53"/>
  <c r="F12" i="53"/>
  <c r="C39" i="53"/>
  <c r="C38" i="53"/>
  <c r="C37" i="53"/>
  <c r="C36" i="53"/>
  <c r="C35" i="53"/>
  <c r="C34" i="53"/>
  <c r="C33" i="53"/>
  <c r="C32" i="53"/>
  <c r="C31" i="53"/>
  <c r="C30" i="53"/>
  <c r="C29" i="53"/>
  <c r="C28" i="53"/>
  <c r="C27" i="53"/>
  <c r="C26" i="53"/>
  <c r="C25" i="53"/>
  <c r="C24" i="53"/>
  <c r="D19" i="53"/>
  <c r="D18" i="53"/>
  <c r="D17" i="53"/>
  <c r="D16" i="53"/>
  <c r="D15" i="53"/>
  <c r="D14" i="53"/>
  <c r="D13" i="53"/>
  <c r="D12" i="53"/>
  <c r="B39" i="53"/>
  <c r="B38" i="53"/>
  <c r="B37" i="53"/>
  <c r="B36" i="53"/>
  <c r="B35" i="53"/>
  <c r="B34" i="53"/>
  <c r="B33" i="53"/>
  <c r="B32" i="53"/>
  <c r="B31" i="53"/>
  <c r="B30" i="53"/>
  <c r="B29" i="53"/>
  <c r="B28" i="53"/>
  <c r="B27" i="53"/>
  <c r="B26" i="53"/>
  <c r="B25" i="53"/>
  <c r="B24" i="53"/>
  <c r="B19" i="53"/>
  <c r="B18" i="53"/>
  <c r="B17" i="53"/>
  <c r="B16" i="53"/>
  <c r="B15" i="53"/>
  <c r="B14" i="53"/>
  <c r="B13" i="53"/>
  <c r="B12" i="53"/>
  <c r="I39" i="52"/>
  <c r="I38" i="52"/>
  <c r="I37" i="52"/>
  <c r="I36" i="52"/>
  <c r="J36" i="52" s="1"/>
  <c r="I35" i="52"/>
  <c r="I34" i="52"/>
  <c r="I33" i="52"/>
  <c r="I32" i="52"/>
  <c r="J32" i="52" s="1"/>
  <c r="I31" i="52"/>
  <c r="J31" i="52" s="1"/>
  <c r="I30" i="52"/>
  <c r="I29" i="52"/>
  <c r="I28" i="52"/>
  <c r="I27" i="52"/>
  <c r="J27" i="52" s="1"/>
  <c r="I26" i="52"/>
  <c r="I25" i="52"/>
  <c r="I24" i="52"/>
  <c r="J24" i="52" s="1"/>
  <c r="G39" i="52"/>
  <c r="G38" i="52"/>
  <c r="G37" i="52"/>
  <c r="G36" i="52"/>
  <c r="G35" i="52"/>
  <c r="G34" i="52"/>
  <c r="G33" i="52"/>
  <c r="G32" i="52"/>
  <c r="G31" i="52"/>
  <c r="G30" i="52"/>
  <c r="G29" i="52"/>
  <c r="G28" i="52"/>
  <c r="G27" i="52"/>
  <c r="G26" i="52"/>
  <c r="G25" i="52"/>
  <c r="G24" i="52"/>
  <c r="F39" i="52"/>
  <c r="F38" i="52"/>
  <c r="F37" i="52"/>
  <c r="F36" i="52"/>
  <c r="F35" i="52"/>
  <c r="F34" i="52"/>
  <c r="F33" i="52"/>
  <c r="F32" i="52"/>
  <c r="F31" i="52"/>
  <c r="F30" i="52"/>
  <c r="F29" i="52"/>
  <c r="F28" i="52"/>
  <c r="F27" i="52"/>
  <c r="F26" i="52"/>
  <c r="F25" i="52"/>
  <c r="F24" i="52"/>
  <c r="I12" i="52"/>
  <c r="I19" i="52"/>
  <c r="J19" i="52" s="1"/>
  <c r="I18" i="52"/>
  <c r="I17" i="52"/>
  <c r="I16" i="52"/>
  <c r="J16" i="52" s="1"/>
  <c r="I15" i="52"/>
  <c r="I14" i="52"/>
  <c r="J14" i="52" s="1"/>
  <c r="I13" i="52"/>
  <c r="E39" i="52"/>
  <c r="E38" i="52"/>
  <c r="E37" i="52"/>
  <c r="E36" i="52"/>
  <c r="E35" i="52"/>
  <c r="E34" i="52"/>
  <c r="E33" i="52"/>
  <c r="E32" i="52"/>
  <c r="E31" i="52"/>
  <c r="E30" i="52"/>
  <c r="E29" i="52"/>
  <c r="E28" i="52"/>
  <c r="E27" i="52"/>
  <c r="E26" i="52"/>
  <c r="E25" i="52"/>
  <c r="E24" i="52"/>
  <c r="D39" i="52"/>
  <c r="D38" i="52"/>
  <c r="D37" i="52"/>
  <c r="D36" i="52"/>
  <c r="D35" i="52"/>
  <c r="D34" i="52"/>
  <c r="D33" i="52"/>
  <c r="D32" i="52"/>
  <c r="D31" i="52"/>
  <c r="D30" i="52"/>
  <c r="D29" i="52"/>
  <c r="D28" i="52"/>
  <c r="D27" i="52"/>
  <c r="D26" i="52"/>
  <c r="D25" i="52"/>
  <c r="D24" i="52"/>
  <c r="F19" i="52"/>
  <c r="F18" i="52"/>
  <c r="F17" i="52"/>
  <c r="F16" i="52"/>
  <c r="F15" i="52"/>
  <c r="F14" i="52"/>
  <c r="F13" i="52"/>
  <c r="F12" i="52"/>
  <c r="C39" i="52"/>
  <c r="C38" i="52"/>
  <c r="C37" i="52"/>
  <c r="C36" i="52"/>
  <c r="C35" i="52"/>
  <c r="C34" i="52"/>
  <c r="C33" i="52"/>
  <c r="C32" i="52"/>
  <c r="C31" i="52"/>
  <c r="C30" i="52"/>
  <c r="C29" i="52"/>
  <c r="C28" i="52"/>
  <c r="C27" i="52"/>
  <c r="C26" i="52"/>
  <c r="C25" i="52"/>
  <c r="C24" i="52"/>
  <c r="D19" i="52"/>
  <c r="D18" i="52"/>
  <c r="D17" i="52"/>
  <c r="D16" i="52"/>
  <c r="D15" i="52"/>
  <c r="D14" i="52"/>
  <c r="D13" i="52"/>
  <c r="D12" i="52"/>
  <c r="B39" i="52"/>
  <c r="B38" i="52"/>
  <c r="B37" i="52"/>
  <c r="B36" i="52"/>
  <c r="B35" i="52"/>
  <c r="B34" i="52"/>
  <c r="B33" i="52"/>
  <c r="B32" i="52"/>
  <c r="B31" i="52"/>
  <c r="B30" i="52"/>
  <c r="B29" i="52"/>
  <c r="B28" i="52"/>
  <c r="B27" i="52"/>
  <c r="B26" i="52"/>
  <c r="B25" i="52"/>
  <c r="B24" i="52"/>
  <c r="B19" i="52"/>
  <c r="B18" i="52"/>
  <c r="B17" i="52"/>
  <c r="B16" i="52"/>
  <c r="B15" i="52"/>
  <c r="B14" i="52"/>
  <c r="B13" i="52"/>
  <c r="B12" i="52"/>
  <c r="I39" i="51"/>
  <c r="I38" i="51"/>
  <c r="I37" i="51"/>
  <c r="I36" i="51"/>
  <c r="J36" i="51" s="1"/>
  <c r="I35" i="51"/>
  <c r="J35" i="51" s="1"/>
  <c r="I34" i="51"/>
  <c r="I33" i="51"/>
  <c r="I32" i="51"/>
  <c r="J32" i="51" s="1"/>
  <c r="I31" i="51"/>
  <c r="J31" i="51" s="1"/>
  <c r="I30" i="51"/>
  <c r="I29" i="51"/>
  <c r="I28" i="51"/>
  <c r="J28" i="51" s="1"/>
  <c r="I27" i="51"/>
  <c r="J27" i="51" s="1"/>
  <c r="I26" i="51"/>
  <c r="I25" i="51"/>
  <c r="I24" i="51"/>
  <c r="J24" i="51" s="1"/>
  <c r="G39" i="51"/>
  <c r="G38" i="51"/>
  <c r="G37" i="51"/>
  <c r="G36" i="51"/>
  <c r="G35" i="51"/>
  <c r="G34" i="51"/>
  <c r="G33" i="51"/>
  <c r="G32" i="51"/>
  <c r="G31" i="51"/>
  <c r="G30" i="51"/>
  <c r="G29" i="51"/>
  <c r="G28" i="51"/>
  <c r="G27" i="51"/>
  <c r="G26" i="51"/>
  <c r="G25" i="51"/>
  <c r="G24" i="51"/>
  <c r="F39" i="51"/>
  <c r="F38" i="51"/>
  <c r="F37" i="51"/>
  <c r="F36" i="51"/>
  <c r="F35" i="51"/>
  <c r="F34" i="51"/>
  <c r="F33" i="51"/>
  <c r="F32" i="51"/>
  <c r="F31" i="51"/>
  <c r="F30" i="51"/>
  <c r="F29" i="51"/>
  <c r="F28" i="51"/>
  <c r="F27" i="51"/>
  <c r="F26" i="51"/>
  <c r="F25" i="51"/>
  <c r="F24" i="51"/>
  <c r="I19" i="51"/>
  <c r="I18" i="51"/>
  <c r="I17" i="51"/>
  <c r="I16" i="51"/>
  <c r="J16" i="51" s="1"/>
  <c r="I15" i="51"/>
  <c r="J15" i="51" s="1"/>
  <c r="I14" i="51"/>
  <c r="J14" i="51" s="1"/>
  <c r="I13" i="51"/>
  <c r="I12" i="51"/>
  <c r="E39" i="51"/>
  <c r="E38" i="51"/>
  <c r="E37" i="51"/>
  <c r="E36" i="51"/>
  <c r="E35" i="51"/>
  <c r="E34" i="51"/>
  <c r="E33" i="51"/>
  <c r="E32" i="51"/>
  <c r="E31" i="51"/>
  <c r="E30" i="51"/>
  <c r="E29" i="51"/>
  <c r="E28" i="51"/>
  <c r="E27" i="51"/>
  <c r="E26" i="51"/>
  <c r="E25" i="51"/>
  <c r="E24" i="51"/>
  <c r="D30" i="51"/>
  <c r="D39" i="51"/>
  <c r="D38" i="51"/>
  <c r="D37" i="51"/>
  <c r="D36" i="51"/>
  <c r="D35" i="51"/>
  <c r="D34" i="51"/>
  <c r="D33" i="51"/>
  <c r="D32" i="51"/>
  <c r="D31" i="51"/>
  <c r="D29" i="51"/>
  <c r="D28" i="51"/>
  <c r="D27" i="51"/>
  <c r="D26" i="51"/>
  <c r="D25" i="51"/>
  <c r="D24" i="51"/>
  <c r="F19" i="51"/>
  <c r="F18" i="51"/>
  <c r="F17" i="51"/>
  <c r="F16" i="51"/>
  <c r="F15" i="51"/>
  <c r="F14" i="51"/>
  <c r="F13" i="51"/>
  <c r="F12" i="51"/>
  <c r="C39" i="51"/>
  <c r="C38" i="51"/>
  <c r="C37" i="51"/>
  <c r="C36" i="51"/>
  <c r="C35" i="51"/>
  <c r="C34" i="51"/>
  <c r="C33" i="51"/>
  <c r="C32" i="51"/>
  <c r="C31" i="51"/>
  <c r="C30" i="51"/>
  <c r="C29" i="51"/>
  <c r="C28" i="51"/>
  <c r="C27" i="51"/>
  <c r="C26" i="51"/>
  <c r="C25" i="51"/>
  <c r="C24" i="51"/>
  <c r="D12" i="51"/>
  <c r="D19" i="51"/>
  <c r="D18" i="51"/>
  <c r="D17" i="51"/>
  <c r="D16" i="51"/>
  <c r="D15" i="51"/>
  <c r="D14" i="51"/>
  <c r="D13" i="51"/>
  <c r="B39" i="51"/>
  <c r="B38" i="51"/>
  <c r="B37" i="51"/>
  <c r="B36" i="51"/>
  <c r="B35" i="51"/>
  <c r="B34" i="51"/>
  <c r="B33" i="51"/>
  <c r="B32" i="51"/>
  <c r="B31" i="51"/>
  <c r="B30" i="51"/>
  <c r="B29" i="51"/>
  <c r="B28" i="51"/>
  <c r="B27" i="51"/>
  <c r="B26" i="51"/>
  <c r="B25" i="51"/>
  <c r="B24" i="51"/>
  <c r="B19" i="51"/>
  <c r="B18" i="51"/>
  <c r="B17" i="51"/>
  <c r="B16" i="51"/>
  <c r="B15" i="51"/>
  <c r="B14" i="51"/>
  <c r="B13" i="51"/>
  <c r="B12" i="51"/>
  <c r="I39" i="50"/>
  <c r="I38" i="50"/>
  <c r="I37" i="50"/>
  <c r="I36" i="50"/>
  <c r="J36" i="50"/>
  <c r="I35" i="50"/>
  <c r="J35" i="50" s="1"/>
  <c r="I34" i="50"/>
  <c r="J34" i="50"/>
  <c r="I33" i="50"/>
  <c r="J33" i="50" s="1"/>
  <c r="I32" i="50"/>
  <c r="I31" i="50"/>
  <c r="I30" i="50"/>
  <c r="J30" i="50" s="1"/>
  <c r="I29" i="50"/>
  <c r="J29" i="50" s="1"/>
  <c r="I28" i="50"/>
  <c r="J28" i="50" s="1"/>
  <c r="I27" i="50"/>
  <c r="J27" i="50" s="1"/>
  <c r="I26" i="50"/>
  <c r="J26" i="50" s="1"/>
  <c r="I25" i="50"/>
  <c r="J25" i="50" s="1"/>
  <c r="I24" i="50"/>
  <c r="G39" i="50"/>
  <c r="G38" i="50"/>
  <c r="G37" i="50"/>
  <c r="G36" i="50"/>
  <c r="G35" i="50"/>
  <c r="G34" i="50"/>
  <c r="G33" i="50"/>
  <c r="G32" i="50"/>
  <c r="G31" i="50"/>
  <c r="G30" i="50"/>
  <c r="G29" i="50"/>
  <c r="G28" i="50"/>
  <c r="G27" i="50"/>
  <c r="G26" i="50"/>
  <c r="G25" i="50"/>
  <c r="G24" i="50"/>
  <c r="F39" i="50"/>
  <c r="F38" i="50"/>
  <c r="F37" i="50"/>
  <c r="F36" i="50"/>
  <c r="F35" i="50"/>
  <c r="F34" i="50"/>
  <c r="F33" i="50"/>
  <c r="F32" i="50"/>
  <c r="F31" i="50"/>
  <c r="F30" i="50"/>
  <c r="F29" i="50"/>
  <c r="F28" i="50"/>
  <c r="F27" i="50"/>
  <c r="F26" i="50"/>
  <c r="F25" i="50"/>
  <c r="F24" i="50"/>
  <c r="I19" i="50"/>
  <c r="I18" i="50"/>
  <c r="J18" i="50" s="1"/>
  <c r="I17" i="50"/>
  <c r="J17" i="50" s="1"/>
  <c r="I16" i="50"/>
  <c r="I15" i="50"/>
  <c r="I14" i="50"/>
  <c r="J14" i="50" s="1"/>
  <c r="I13" i="50"/>
  <c r="E39" i="50"/>
  <c r="E38" i="50"/>
  <c r="E37" i="50"/>
  <c r="E36" i="50"/>
  <c r="E35" i="50"/>
  <c r="E34" i="50"/>
  <c r="E33" i="50"/>
  <c r="E32" i="50"/>
  <c r="E31" i="50"/>
  <c r="E30" i="50"/>
  <c r="E29" i="50"/>
  <c r="E28" i="50"/>
  <c r="E27" i="50"/>
  <c r="E26" i="50"/>
  <c r="E25" i="50"/>
  <c r="E24" i="50"/>
  <c r="D39" i="50"/>
  <c r="D38" i="50"/>
  <c r="D37" i="50"/>
  <c r="D36" i="50"/>
  <c r="D35" i="50"/>
  <c r="D34" i="50"/>
  <c r="D33" i="50"/>
  <c r="D32" i="50"/>
  <c r="D31" i="50"/>
  <c r="D30" i="50"/>
  <c r="D29" i="50"/>
  <c r="D28" i="50"/>
  <c r="D27" i="50"/>
  <c r="D26" i="50"/>
  <c r="D25" i="50"/>
  <c r="D24" i="50"/>
  <c r="F19" i="50"/>
  <c r="F18" i="50"/>
  <c r="F17" i="50"/>
  <c r="F16" i="50"/>
  <c r="F15" i="50"/>
  <c r="F14" i="50"/>
  <c r="F13" i="50"/>
  <c r="F12" i="50"/>
  <c r="C39" i="50"/>
  <c r="C38" i="50"/>
  <c r="C37" i="50"/>
  <c r="C36" i="50"/>
  <c r="C35" i="50"/>
  <c r="C34" i="50"/>
  <c r="C33" i="50"/>
  <c r="C32" i="50"/>
  <c r="C31" i="50"/>
  <c r="C30" i="50"/>
  <c r="C29" i="50"/>
  <c r="C28" i="50"/>
  <c r="C27" i="50"/>
  <c r="C26" i="50"/>
  <c r="C25" i="50"/>
  <c r="C24" i="50"/>
  <c r="D19" i="50"/>
  <c r="D18" i="50"/>
  <c r="D17" i="50"/>
  <c r="D16" i="50"/>
  <c r="D15" i="50"/>
  <c r="D14" i="50"/>
  <c r="D13" i="50"/>
  <c r="D12" i="50"/>
  <c r="B39" i="50"/>
  <c r="B38" i="50"/>
  <c r="B37" i="50"/>
  <c r="B36" i="50"/>
  <c r="B35" i="50"/>
  <c r="B34" i="50"/>
  <c r="B33" i="50"/>
  <c r="B32" i="50"/>
  <c r="B31" i="50"/>
  <c r="B30" i="50"/>
  <c r="B29" i="50"/>
  <c r="B28" i="50"/>
  <c r="B27" i="50"/>
  <c r="B26" i="50"/>
  <c r="B25" i="50"/>
  <c r="B24" i="50"/>
  <c r="B19" i="50"/>
  <c r="B18" i="50"/>
  <c r="B17" i="50"/>
  <c r="B16" i="50"/>
  <c r="B15" i="50"/>
  <c r="B14" i="50"/>
  <c r="B13" i="50"/>
  <c r="B12" i="50"/>
  <c r="I39" i="49"/>
  <c r="I38" i="49"/>
  <c r="J38" i="49" s="1"/>
  <c r="I37" i="49"/>
  <c r="J37" i="49" s="1"/>
  <c r="I36" i="49"/>
  <c r="J36" i="49" s="1"/>
  <c r="I35" i="49"/>
  <c r="J35" i="49" s="1"/>
  <c r="I34" i="49"/>
  <c r="J34" i="49" s="1"/>
  <c r="I33" i="49"/>
  <c r="J33" i="49" s="1"/>
  <c r="I32" i="49"/>
  <c r="J32" i="49" s="1"/>
  <c r="I31" i="49"/>
  <c r="J31" i="49" s="1"/>
  <c r="I30" i="49"/>
  <c r="J30" i="49" s="1"/>
  <c r="I29" i="49"/>
  <c r="I28" i="49"/>
  <c r="J28" i="49"/>
  <c r="I27" i="49"/>
  <c r="J27" i="49" s="1"/>
  <c r="I26" i="49"/>
  <c r="J26" i="49"/>
  <c r="I25" i="49"/>
  <c r="J25" i="49" s="1"/>
  <c r="I24" i="49"/>
  <c r="J24" i="49" s="1"/>
  <c r="I12" i="49"/>
  <c r="I19" i="49"/>
  <c r="I18" i="49"/>
  <c r="J18" i="49" s="1"/>
  <c r="I17" i="49"/>
  <c r="J17" i="49" s="1"/>
  <c r="I16" i="49"/>
  <c r="I15" i="49"/>
  <c r="I14" i="49"/>
  <c r="I13" i="49"/>
  <c r="J12" i="49" s="1"/>
  <c r="G39" i="49"/>
  <c r="G38" i="49"/>
  <c r="G37" i="49"/>
  <c r="G36" i="49"/>
  <c r="G35" i="49"/>
  <c r="G34" i="49"/>
  <c r="G33" i="49"/>
  <c r="G32" i="49"/>
  <c r="G31" i="49"/>
  <c r="G30" i="49"/>
  <c r="G29" i="49"/>
  <c r="G28" i="49"/>
  <c r="G27" i="49"/>
  <c r="G26" i="49"/>
  <c r="G25" i="49"/>
  <c r="G24" i="49"/>
  <c r="F39" i="49"/>
  <c r="F38" i="49"/>
  <c r="F37" i="49"/>
  <c r="F36" i="49"/>
  <c r="F35" i="49"/>
  <c r="F34" i="49"/>
  <c r="F33" i="49"/>
  <c r="F32" i="49"/>
  <c r="F31" i="49"/>
  <c r="F30" i="49"/>
  <c r="F29" i="49"/>
  <c r="F28" i="49"/>
  <c r="F27" i="49"/>
  <c r="F26" i="49"/>
  <c r="F25" i="49"/>
  <c r="F24" i="49"/>
  <c r="E39" i="49"/>
  <c r="E38" i="49"/>
  <c r="E37" i="49"/>
  <c r="E36" i="49"/>
  <c r="E35" i="49"/>
  <c r="E34" i="49"/>
  <c r="E33" i="49"/>
  <c r="E32" i="49"/>
  <c r="E31" i="49"/>
  <c r="E30" i="49"/>
  <c r="E29" i="49"/>
  <c r="E28" i="49"/>
  <c r="E27" i="49"/>
  <c r="E26" i="49"/>
  <c r="E25" i="49"/>
  <c r="E24" i="49"/>
  <c r="D39" i="49"/>
  <c r="D38" i="49"/>
  <c r="D37" i="49"/>
  <c r="D36" i="49"/>
  <c r="D35" i="49"/>
  <c r="D34" i="49"/>
  <c r="D33" i="49"/>
  <c r="D32" i="49"/>
  <c r="D31" i="49"/>
  <c r="D30" i="49"/>
  <c r="D29" i="49"/>
  <c r="D28" i="49"/>
  <c r="D27" i="49"/>
  <c r="D26" i="49"/>
  <c r="D25" i="49"/>
  <c r="D24" i="49"/>
  <c r="F19" i="49"/>
  <c r="F18" i="49"/>
  <c r="F17" i="49"/>
  <c r="F16" i="49"/>
  <c r="F15" i="49"/>
  <c r="F14" i="49"/>
  <c r="F13" i="49"/>
  <c r="F12" i="49"/>
  <c r="C39" i="49"/>
  <c r="C38" i="49"/>
  <c r="C37" i="49"/>
  <c r="C36" i="49"/>
  <c r="C35" i="49"/>
  <c r="C34" i="49"/>
  <c r="C33" i="49"/>
  <c r="C32" i="49"/>
  <c r="C31" i="49"/>
  <c r="C30" i="49"/>
  <c r="C29" i="49"/>
  <c r="C28" i="49"/>
  <c r="C27" i="49"/>
  <c r="C26" i="49"/>
  <c r="C25" i="49"/>
  <c r="C24" i="49"/>
  <c r="D19" i="49"/>
  <c r="D18" i="49"/>
  <c r="D17" i="49"/>
  <c r="D16" i="49"/>
  <c r="D15" i="49"/>
  <c r="D14" i="49"/>
  <c r="D13" i="49"/>
  <c r="D12" i="49"/>
  <c r="B39" i="49"/>
  <c r="B38" i="49"/>
  <c r="B37" i="49"/>
  <c r="B36" i="49"/>
  <c r="B35" i="49"/>
  <c r="B34" i="49"/>
  <c r="B33" i="49"/>
  <c r="B32" i="49"/>
  <c r="B31" i="49"/>
  <c r="B30" i="49"/>
  <c r="B29" i="49"/>
  <c r="B28" i="49"/>
  <c r="B27" i="49"/>
  <c r="B26" i="49"/>
  <c r="B25" i="49"/>
  <c r="B24" i="49"/>
  <c r="B19" i="49"/>
  <c r="B18" i="49"/>
  <c r="B17" i="49"/>
  <c r="B16" i="49"/>
  <c r="B15" i="49"/>
  <c r="B14" i="49"/>
  <c r="B13" i="49"/>
  <c r="B12" i="49"/>
  <c r="I39" i="48"/>
  <c r="I38" i="48"/>
  <c r="I37" i="48"/>
  <c r="J37" i="48" s="1"/>
  <c r="I36" i="48"/>
  <c r="J36" i="48" s="1"/>
  <c r="I35" i="48"/>
  <c r="I34" i="48"/>
  <c r="I33" i="48"/>
  <c r="I32" i="48"/>
  <c r="J32" i="48" s="1"/>
  <c r="I31" i="48"/>
  <c r="I30" i="48"/>
  <c r="I29" i="48"/>
  <c r="I28" i="48"/>
  <c r="J28" i="48" s="1"/>
  <c r="I27" i="48"/>
  <c r="I26" i="48"/>
  <c r="I25" i="48"/>
  <c r="J25" i="48" s="1"/>
  <c r="I24" i="48"/>
  <c r="J24" i="48" s="1"/>
  <c r="I12" i="48"/>
  <c r="I19" i="48"/>
  <c r="J19" i="48" s="1"/>
  <c r="I18" i="48"/>
  <c r="I17" i="48"/>
  <c r="J17" i="48" s="1"/>
  <c r="I16" i="48"/>
  <c r="J16" i="48" s="1"/>
  <c r="I15" i="48"/>
  <c r="J15" i="48" s="1"/>
  <c r="I14" i="48"/>
  <c r="J14" i="48" s="1"/>
  <c r="I13" i="48"/>
  <c r="G39" i="48"/>
  <c r="G38" i="48"/>
  <c r="G37" i="48"/>
  <c r="G36" i="48"/>
  <c r="G35" i="48"/>
  <c r="G34" i="48"/>
  <c r="G33" i="48"/>
  <c r="G32" i="48"/>
  <c r="G31" i="48"/>
  <c r="G30" i="48"/>
  <c r="G29" i="48"/>
  <c r="G28" i="48"/>
  <c r="G27" i="48"/>
  <c r="G26" i="48"/>
  <c r="G25" i="48"/>
  <c r="G24" i="48"/>
  <c r="F39" i="48"/>
  <c r="F38" i="48"/>
  <c r="F37" i="48"/>
  <c r="F36" i="48"/>
  <c r="F35" i="48"/>
  <c r="F34" i="48"/>
  <c r="F33" i="48"/>
  <c r="F32" i="48"/>
  <c r="F31" i="48"/>
  <c r="F30" i="48"/>
  <c r="F29" i="48"/>
  <c r="F28" i="48"/>
  <c r="F27" i="48"/>
  <c r="F26" i="48"/>
  <c r="F25" i="48"/>
  <c r="F24" i="48"/>
  <c r="F19" i="48"/>
  <c r="F18" i="48"/>
  <c r="F17" i="48"/>
  <c r="F16" i="48"/>
  <c r="F15" i="48"/>
  <c r="F14" i="48"/>
  <c r="F13" i="48"/>
  <c r="F12" i="48"/>
  <c r="E39" i="48"/>
  <c r="E38" i="48"/>
  <c r="E37" i="48"/>
  <c r="E36" i="48"/>
  <c r="E35" i="48"/>
  <c r="E34" i="48"/>
  <c r="E33" i="48"/>
  <c r="E32" i="48"/>
  <c r="E31" i="48"/>
  <c r="E30" i="48"/>
  <c r="E29" i="48"/>
  <c r="E28" i="48"/>
  <c r="E27" i="48"/>
  <c r="E26" i="48"/>
  <c r="E25" i="48"/>
  <c r="E24" i="48"/>
  <c r="D39" i="48"/>
  <c r="D38" i="48"/>
  <c r="D37" i="48"/>
  <c r="D36" i="48"/>
  <c r="D35" i="48"/>
  <c r="D34" i="48"/>
  <c r="D33" i="48"/>
  <c r="D32" i="48"/>
  <c r="D31" i="48"/>
  <c r="D30" i="48"/>
  <c r="D29" i="48"/>
  <c r="D28" i="48"/>
  <c r="D27" i="48"/>
  <c r="D26" i="48"/>
  <c r="D25" i="48"/>
  <c r="D24" i="48"/>
  <c r="D19" i="48"/>
  <c r="D18" i="48"/>
  <c r="D17" i="48"/>
  <c r="D16" i="48"/>
  <c r="D15" i="48"/>
  <c r="D14" i="48"/>
  <c r="D13" i="48"/>
  <c r="D12" i="48"/>
  <c r="C39" i="48"/>
  <c r="C38" i="48"/>
  <c r="C37" i="48"/>
  <c r="C36" i="48"/>
  <c r="C35" i="48"/>
  <c r="C34" i="48"/>
  <c r="C33" i="48"/>
  <c r="C32" i="48"/>
  <c r="C31" i="48"/>
  <c r="C30" i="48"/>
  <c r="C29" i="48"/>
  <c r="C28" i="48"/>
  <c r="C27" i="48"/>
  <c r="C26" i="48"/>
  <c r="C25" i="48"/>
  <c r="C24" i="48"/>
  <c r="B39" i="48"/>
  <c r="B38" i="48"/>
  <c r="B37" i="48"/>
  <c r="B36" i="48"/>
  <c r="B35" i="48"/>
  <c r="B34" i="48"/>
  <c r="B33" i="48"/>
  <c r="B32" i="48"/>
  <c r="B31" i="48"/>
  <c r="B30" i="48"/>
  <c r="B29" i="48"/>
  <c r="B28" i="48"/>
  <c r="B27" i="48"/>
  <c r="B26" i="48"/>
  <c r="B25" i="48"/>
  <c r="B24" i="48"/>
  <c r="B19" i="48"/>
  <c r="B18" i="48"/>
  <c r="B17" i="48"/>
  <c r="B16" i="48"/>
  <c r="B15" i="48"/>
  <c r="B14" i="48"/>
  <c r="B13" i="48"/>
  <c r="B12" i="48"/>
  <c r="G30" i="47"/>
  <c r="F30" i="47"/>
  <c r="E30" i="47"/>
  <c r="I12" i="1"/>
  <c r="G30" i="1"/>
  <c r="F13" i="1"/>
  <c r="F30" i="1"/>
  <c r="E30" i="1"/>
  <c r="F12" i="1"/>
  <c r="B12" i="1"/>
  <c r="I39" i="47"/>
  <c r="I38" i="47"/>
  <c r="I37" i="47"/>
  <c r="I36" i="47"/>
  <c r="I35" i="47"/>
  <c r="J35" i="47" s="1"/>
  <c r="I34" i="47"/>
  <c r="I33" i="47"/>
  <c r="I32" i="47"/>
  <c r="I31" i="47"/>
  <c r="I30" i="47"/>
  <c r="I29" i="47"/>
  <c r="I28" i="47"/>
  <c r="I27" i="47"/>
  <c r="J27" i="47" s="1"/>
  <c r="I26" i="47"/>
  <c r="I25" i="47"/>
  <c r="J25" i="47" s="1"/>
  <c r="I24" i="47"/>
  <c r="J24" i="47" s="1"/>
  <c r="I19" i="47"/>
  <c r="J19" i="47" s="1"/>
  <c r="I18" i="47"/>
  <c r="I17" i="47"/>
  <c r="J17" i="47" s="1"/>
  <c r="I16" i="47"/>
  <c r="I15" i="47"/>
  <c r="J15" i="47" s="1"/>
  <c r="I14" i="47"/>
  <c r="I13" i="47"/>
  <c r="I12" i="47"/>
  <c r="G39" i="47"/>
  <c r="G38" i="47"/>
  <c r="G37" i="47"/>
  <c r="G36" i="47"/>
  <c r="G35" i="47"/>
  <c r="G34" i="47"/>
  <c r="G33" i="47"/>
  <c r="G32" i="47"/>
  <c r="G31" i="47"/>
  <c r="G29" i="47"/>
  <c r="G28" i="47"/>
  <c r="G27" i="47"/>
  <c r="G26" i="47"/>
  <c r="G25" i="47"/>
  <c r="G24" i="47"/>
  <c r="F39" i="47"/>
  <c r="F38" i="47"/>
  <c r="F37" i="47"/>
  <c r="F36" i="47"/>
  <c r="F35" i="47"/>
  <c r="F34" i="47"/>
  <c r="F33" i="47"/>
  <c r="F32" i="47"/>
  <c r="F31" i="47"/>
  <c r="F29" i="47"/>
  <c r="F28" i="47"/>
  <c r="F27" i="47"/>
  <c r="F26" i="47"/>
  <c r="F25" i="47"/>
  <c r="F24" i="47"/>
  <c r="F13" i="47"/>
  <c r="F12" i="47"/>
  <c r="E39" i="47"/>
  <c r="E38" i="47"/>
  <c r="E37" i="47"/>
  <c r="E36" i="47"/>
  <c r="E35" i="47"/>
  <c r="E34" i="47"/>
  <c r="E33" i="47"/>
  <c r="E32" i="47"/>
  <c r="E31" i="47"/>
  <c r="E29" i="47"/>
  <c r="E28" i="47"/>
  <c r="E27" i="47"/>
  <c r="E26" i="47"/>
  <c r="E25" i="47"/>
  <c r="E24" i="47"/>
  <c r="F19" i="47"/>
  <c r="F18" i="47"/>
  <c r="F17" i="47"/>
  <c r="F16" i="47"/>
  <c r="F15" i="47"/>
  <c r="F14" i="47"/>
  <c r="D39" i="47"/>
  <c r="D38" i="47"/>
  <c r="D37" i="47"/>
  <c r="D36" i="47"/>
  <c r="D35" i="47"/>
  <c r="D34" i="47"/>
  <c r="D33" i="47"/>
  <c r="D32" i="47"/>
  <c r="D31" i="47"/>
  <c r="D30" i="47"/>
  <c r="D29" i="47"/>
  <c r="D28" i="47"/>
  <c r="D27" i="47"/>
  <c r="D26" i="47"/>
  <c r="D25" i="47"/>
  <c r="D24" i="47"/>
  <c r="C39" i="47"/>
  <c r="C38" i="47"/>
  <c r="C37" i="47"/>
  <c r="C36" i="47"/>
  <c r="C35" i="47"/>
  <c r="C34" i="47"/>
  <c r="C33" i="47"/>
  <c r="C32" i="47"/>
  <c r="C31" i="47"/>
  <c r="C30" i="47"/>
  <c r="C29" i="47"/>
  <c r="C28" i="47"/>
  <c r="C27" i="47"/>
  <c r="C26" i="47"/>
  <c r="C25" i="47"/>
  <c r="C24" i="47"/>
  <c r="D19" i="47"/>
  <c r="D18" i="47"/>
  <c r="D17" i="47"/>
  <c r="D16" i="47"/>
  <c r="D15" i="47"/>
  <c r="D14" i="47"/>
  <c r="D13" i="47"/>
  <c r="D12" i="47"/>
  <c r="B12" i="47"/>
  <c r="B39" i="47"/>
  <c r="B38" i="47"/>
  <c r="B37" i="47"/>
  <c r="B36" i="47"/>
  <c r="B35" i="47"/>
  <c r="B34" i="47"/>
  <c r="B33" i="47"/>
  <c r="B32" i="47"/>
  <c r="B31" i="47"/>
  <c r="B30" i="47"/>
  <c r="B29" i="47"/>
  <c r="B28" i="47"/>
  <c r="B27" i="47"/>
  <c r="B26" i="47"/>
  <c r="B25" i="47"/>
  <c r="B24" i="47"/>
  <c r="B19" i="47"/>
  <c r="B18" i="47"/>
  <c r="B17" i="47"/>
  <c r="B16" i="47"/>
  <c r="B15" i="47"/>
  <c r="B14" i="47"/>
  <c r="B13" i="47"/>
  <c r="J37" i="63"/>
  <c r="J36" i="63"/>
  <c r="J35" i="63"/>
  <c r="J31" i="63"/>
  <c r="J28" i="63"/>
  <c r="J27" i="63"/>
  <c r="J25" i="63"/>
  <c r="J20" i="63"/>
  <c r="J19" i="63"/>
  <c r="J18" i="63"/>
  <c r="J17" i="63"/>
  <c r="J12" i="63"/>
  <c r="J38" i="62"/>
  <c r="J36" i="62"/>
  <c r="J35" i="62"/>
  <c r="J34" i="62"/>
  <c r="J31" i="62"/>
  <c r="J29" i="62"/>
  <c r="J28" i="62"/>
  <c r="J27" i="62"/>
  <c r="J25" i="62"/>
  <c r="J20" i="62"/>
  <c r="J19" i="62"/>
  <c r="J18" i="62"/>
  <c r="J38" i="61"/>
  <c r="J37" i="61"/>
  <c r="J35" i="61"/>
  <c r="J34" i="61"/>
  <c r="J33" i="61"/>
  <c r="J31" i="61"/>
  <c r="J30" i="61"/>
  <c r="J29" i="61"/>
  <c r="J27" i="61"/>
  <c r="J26" i="61"/>
  <c r="J24" i="61"/>
  <c r="J23" i="61"/>
  <c r="J22" i="61"/>
  <c r="J21" i="61"/>
  <c r="J20" i="61"/>
  <c r="J19" i="61"/>
  <c r="J18" i="61"/>
  <c r="J16" i="61"/>
  <c r="J15" i="61"/>
  <c r="J38" i="59"/>
  <c r="J37" i="59"/>
  <c r="J36" i="59"/>
  <c r="J35" i="59"/>
  <c r="J34" i="59"/>
  <c r="J33" i="59"/>
  <c r="J32" i="59"/>
  <c r="J31" i="59"/>
  <c r="J30" i="59"/>
  <c r="J29" i="59"/>
  <c r="J28" i="59"/>
  <c r="J27" i="59"/>
  <c r="J26" i="59"/>
  <c r="J25" i="59"/>
  <c r="J24" i="59"/>
  <c r="J23" i="59"/>
  <c r="J22" i="59"/>
  <c r="J21" i="59"/>
  <c r="J20" i="59"/>
  <c r="J19" i="59"/>
  <c r="J18" i="59"/>
  <c r="J17" i="59"/>
  <c r="J15" i="59"/>
  <c r="J38" i="58"/>
  <c r="J35" i="58"/>
  <c r="J30" i="58"/>
  <c r="J29" i="58"/>
  <c r="J28" i="58"/>
  <c r="J26" i="58"/>
  <c r="J25" i="58"/>
  <c r="J20" i="58"/>
  <c r="J19" i="58"/>
  <c r="J18" i="58"/>
  <c r="J16" i="58"/>
  <c r="J15" i="58"/>
  <c r="J14" i="58"/>
  <c r="J38" i="57"/>
  <c r="J37" i="57"/>
  <c r="J35" i="57"/>
  <c r="J33" i="57"/>
  <c r="J32" i="57"/>
  <c r="J31" i="57"/>
  <c r="J28" i="57"/>
  <c r="J27" i="57"/>
  <c r="J24" i="57"/>
  <c r="J20" i="57"/>
  <c r="J19" i="57"/>
  <c r="J17" i="57"/>
  <c r="J16" i="57"/>
  <c r="J15" i="57"/>
  <c r="J13" i="57"/>
  <c r="J12" i="57"/>
  <c r="J38" i="56"/>
  <c r="J37" i="56"/>
  <c r="J32" i="56"/>
  <c r="J31" i="56"/>
  <c r="J30" i="56"/>
  <c r="J28" i="56"/>
  <c r="J25" i="56"/>
  <c r="J24" i="56"/>
  <c r="J23" i="56"/>
  <c r="J22" i="56"/>
  <c r="J21" i="56"/>
  <c r="J20" i="56"/>
  <c r="J19" i="56"/>
  <c r="J18" i="56"/>
  <c r="J17" i="56"/>
  <c r="J38" i="55"/>
  <c r="J37" i="55"/>
  <c r="J33" i="55"/>
  <c r="J31" i="55"/>
  <c r="J29" i="55"/>
  <c r="J27" i="55"/>
  <c r="J25" i="55"/>
  <c r="J24" i="55"/>
  <c r="J23" i="55"/>
  <c r="J22" i="55"/>
  <c r="J21" i="55"/>
  <c r="J20" i="55"/>
  <c r="J19" i="55"/>
  <c r="J18" i="55"/>
  <c r="J17" i="55"/>
  <c r="J16" i="55"/>
  <c r="J15" i="55"/>
  <c r="J14" i="55"/>
  <c r="J12" i="55"/>
  <c r="J38" i="54"/>
  <c r="J37" i="54"/>
  <c r="J33" i="54"/>
  <c r="J32" i="54"/>
  <c r="J30" i="54"/>
  <c r="J27" i="54"/>
  <c r="J25" i="54"/>
  <c r="J24" i="54"/>
  <c r="J20" i="54"/>
  <c r="J19" i="54"/>
  <c r="J18" i="54"/>
  <c r="G39" i="53"/>
  <c r="G38" i="53"/>
  <c r="G37" i="53"/>
  <c r="J36" i="53"/>
  <c r="G36" i="53"/>
  <c r="G35" i="53"/>
  <c r="J34" i="53"/>
  <c r="G34" i="53"/>
  <c r="G33" i="53"/>
  <c r="J32" i="53"/>
  <c r="G32" i="53"/>
  <c r="G31" i="53"/>
  <c r="J30" i="53"/>
  <c r="G30" i="53"/>
  <c r="G29" i="53"/>
  <c r="J28" i="53"/>
  <c r="G28" i="53"/>
  <c r="J27" i="53"/>
  <c r="G27" i="53"/>
  <c r="J26" i="53"/>
  <c r="G26" i="53"/>
  <c r="G25" i="53"/>
  <c r="J24" i="53"/>
  <c r="G24" i="53"/>
  <c r="J20" i="53"/>
  <c r="J19" i="53"/>
  <c r="J17" i="53"/>
  <c r="J15" i="53"/>
  <c r="J12" i="53"/>
  <c r="J38" i="52"/>
  <c r="J37" i="52"/>
  <c r="J35" i="52"/>
  <c r="J34" i="52"/>
  <c r="J33" i="52"/>
  <c r="J30" i="52"/>
  <c r="J29" i="52"/>
  <c r="J28" i="52"/>
  <c r="J26" i="52"/>
  <c r="J25" i="52"/>
  <c r="J23" i="52"/>
  <c r="J22" i="52"/>
  <c r="J21" i="52"/>
  <c r="J20" i="52"/>
  <c r="J18" i="52"/>
  <c r="J17" i="52"/>
  <c r="J15" i="52"/>
  <c r="J38" i="51"/>
  <c r="J37" i="51"/>
  <c r="J34" i="51"/>
  <c r="J33" i="51"/>
  <c r="J30" i="51"/>
  <c r="J29" i="51"/>
  <c r="J26" i="51"/>
  <c r="J25" i="51"/>
  <c r="J23" i="51"/>
  <c r="J22" i="51"/>
  <c r="J21" i="51"/>
  <c r="J20" i="51"/>
  <c r="J19" i="51"/>
  <c r="J18" i="51"/>
  <c r="J17" i="51"/>
  <c r="J13" i="51"/>
  <c r="J12" i="51"/>
  <c r="J38" i="50"/>
  <c r="J37" i="50"/>
  <c r="J32" i="50"/>
  <c r="J31" i="50"/>
  <c r="J24" i="50"/>
  <c r="J20" i="50"/>
  <c r="J19" i="50"/>
  <c r="J16" i="50"/>
  <c r="J15" i="50"/>
  <c r="J13" i="50"/>
  <c r="J12" i="50"/>
  <c r="I12" i="50"/>
  <c r="J29" i="49"/>
  <c r="J20" i="49"/>
  <c r="J19" i="49"/>
  <c r="J16" i="49"/>
  <c r="J15" i="49"/>
  <c r="J38" i="48"/>
  <c r="J35" i="48"/>
  <c r="J34" i="48"/>
  <c r="J33" i="48"/>
  <c r="J31" i="48"/>
  <c r="J30" i="48"/>
  <c r="J29" i="48"/>
  <c r="J27" i="48"/>
  <c r="J26" i="48"/>
  <c r="J23" i="48"/>
  <c r="J22" i="48"/>
  <c r="J21" i="48"/>
  <c r="J20" i="48"/>
  <c r="J18" i="48"/>
  <c r="J13" i="48"/>
  <c r="J12" i="48"/>
  <c r="J38" i="47"/>
  <c r="J37" i="47"/>
  <c r="J36" i="47"/>
  <c r="J34" i="47"/>
  <c r="J33" i="47"/>
  <c r="J32" i="47"/>
  <c r="J31" i="47"/>
  <c r="J30" i="47"/>
  <c r="J29" i="47"/>
  <c r="J28" i="47"/>
  <c r="J26" i="47"/>
  <c r="J23" i="47"/>
  <c r="J22" i="47"/>
  <c r="J21" i="47"/>
  <c r="J20" i="47"/>
  <c r="J18" i="47"/>
  <c r="J16" i="47"/>
  <c r="J14" i="47"/>
  <c r="L2" i="27"/>
  <c r="L2" i="28"/>
  <c r="L2" i="29"/>
  <c r="L2" i="30"/>
  <c r="L2" i="31"/>
  <c r="L2" i="32"/>
  <c r="L2" i="33"/>
  <c r="L2" i="34"/>
  <c r="L2" i="35"/>
  <c r="L2" i="36"/>
  <c r="L2" i="37"/>
  <c r="L2" i="38"/>
  <c r="L2" i="39"/>
  <c r="L2" i="40"/>
  <c r="L2" i="41"/>
  <c r="L2" i="10"/>
  <c r="I2" i="2"/>
  <c r="I2" i="3"/>
  <c r="I2" i="4"/>
  <c r="I2" i="5"/>
  <c r="I2" i="6"/>
  <c r="I2" i="7"/>
  <c r="I2" i="8"/>
  <c r="I2" i="9"/>
  <c r="G25" i="1"/>
  <c r="F25" i="1"/>
  <c r="E25" i="1"/>
  <c r="D25" i="1"/>
  <c r="G24" i="1"/>
  <c r="F24" i="1"/>
  <c r="E24" i="1"/>
  <c r="D24" i="1"/>
  <c r="I31" i="45"/>
  <c r="J31" i="45" s="1"/>
  <c r="J20" i="45"/>
  <c r="I19" i="45"/>
  <c r="J19" i="45"/>
  <c r="J20" i="44"/>
  <c r="I38" i="42"/>
  <c r="J38" i="42" s="1"/>
  <c r="J23" i="42"/>
  <c r="J22" i="42"/>
  <c r="J21" i="42"/>
  <c r="J20" i="42"/>
  <c r="I15" i="42"/>
  <c r="J23" i="1"/>
  <c r="J22" i="1"/>
  <c r="J21" i="1"/>
  <c r="J20" i="1"/>
  <c r="I17" i="1"/>
  <c r="J17" i="1" s="1"/>
  <c r="I13" i="1"/>
  <c r="J12" i="1" s="1"/>
  <c r="I24" i="45"/>
  <c r="J24" i="45" s="1"/>
  <c r="I25" i="45"/>
  <c r="J25" i="45" s="1"/>
  <c r="I26" i="45"/>
  <c r="J26" i="45" s="1"/>
  <c r="I27" i="45"/>
  <c r="J27" i="45"/>
  <c r="I28" i="45"/>
  <c r="J28" i="45" s="1"/>
  <c r="I29" i="45"/>
  <c r="J29" i="45"/>
  <c r="I30" i="45"/>
  <c r="J30" i="45" s="1"/>
  <c r="I32" i="45"/>
  <c r="J32" i="45" s="1"/>
  <c r="I33" i="45"/>
  <c r="J33" i="45" s="1"/>
  <c r="I34" i="45"/>
  <c r="J34" i="45" s="1"/>
  <c r="I35" i="45"/>
  <c r="J35" i="45" s="1"/>
  <c r="I36" i="45"/>
  <c r="J36" i="45"/>
  <c r="I37" i="45"/>
  <c r="J37" i="45" s="1"/>
  <c r="I38" i="45"/>
  <c r="J38" i="45"/>
  <c r="I39" i="45"/>
  <c r="C24" i="45"/>
  <c r="D24" i="45"/>
  <c r="E24" i="45"/>
  <c r="F24" i="45"/>
  <c r="G24" i="45"/>
  <c r="B25" i="45"/>
  <c r="C25" i="45"/>
  <c r="D25" i="45"/>
  <c r="E25" i="45"/>
  <c r="F25" i="45"/>
  <c r="G25" i="45"/>
  <c r="B26" i="45"/>
  <c r="C26" i="45"/>
  <c r="D26" i="45"/>
  <c r="E26" i="45"/>
  <c r="F26" i="45"/>
  <c r="G26" i="45"/>
  <c r="B27" i="45"/>
  <c r="C27" i="45"/>
  <c r="D27" i="45"/>
  <c r="E27" i="45"/>
  <c r="F27" i="45"/>
  <c r="G27" i="45"/>
  <c r="B28" i="45"/>
  <c r="C28" i="45"/>
  <c r="D28" i="45"/>
  <c r="E28" i="45"/>
  <c r="F28" i="45"/>
  <c r="G28" i="45"/>
  <c r="B29" i="45"/>
  <c r="C29" i="45"/>
  <c r="D29" i="45"/>
  <c r="E29" i="45"/>
  <c r="F29" i="45"/>
  <c r="G29" i="45"/>
  <c r="B30" i="45"/>
  <c r="C30" i="45"/>
  <c r="D30" i="45"/>
  <c r="E30" i="45"/>
  <c r="F30" i="45"/>
  <c r="G30" i="45"/>
  <c r="B31" i="45"/>
  <c r="C31" i="45"/>
  <c r="D31" i="45"/>
  <c r="E31" i="45"/>
  <c r="F31" i="45"/>
  <c r="G31" i="45"/>
  <c r="B32" i="45"/>
  <c r="C32" i="45"/>
  <c r="D32" i="45"/>
  <c r="E32" i="45"/>
  <c r="F32" i="45"/>
  <c r="G32" i="45"/>
  <c r="B33" i="45"/>
  <c r="C33" i="45"/>
  <c r="D33" i="45"/>
  <c r="E33" i="45"/>
  <c r="F33" i="45"/>
  <c r="G33" i="45"/>
  <c r="B34" i="45"/>
  <c r="C34" i="45"/>
  <c r="D34" i="45"/>
  <c r="E34" i="45"/>
  <c r="F34" i="45"/>
  <c r="G34" i="45"/>
  <c r="B35" i="45"/>
  <c r="C35" i="45"/>
  <c r="D35" i="45"/>
  <c r="E35" i="45"/>
  <c r="F35" i="45"/>
  <c r="G35" i="45"/>
  <c r="B36" i="45"/>
  <c r="C36" i="45"/>
  <c r="D36" i="45"/>
  <c r="E36" i="45"/>
  <c r="F36" i="45"/>
  <c r="G36" i="45"/>
  <c r="B37" i="45"/>
  <c r="C37" i="45"/>
  <c r="D37" i="45"/>
  <c r="E37" i="45"/>
  <c r="F37" i="45"/>
  <c r="G37" i="45"/>
  <c r="B38" i="45"/>
  <c r="C38" i="45"/>
  <c r="D38" i="45"/>
  <c r="E38" i="45"/>
  <c r="F38" i="45"/>
  <c r="G38" i="45"/>
  <c r="B39" i="45"/>
  <c r="C39" i="45"/>
  <c r="D39" i="45"/>
  <c r="E39" i="45"/>
  <c r="F39" i="45"/>
  <c r="G39" i="45"/>
  <c r="B24" i="45"/>
  <c r="D12" i="45"/>
  <c r="F12" i="45"/>
  <c r="I12" i="45"/>
  <c r="B13" i="45"/>
  <c r="D13" i="45"/>
  <c r="F13" i="45"/>
  <c r="I13" i="45"/>
  <c r="J13" i="45"/>
  <c r="B14" i="45"/>
  <c r="D14" i="45"/>
  <c r="F14" i="45"/>
  <c r="I14" i="45"/>
  <c r="J14" i="45" s="1"/>
  <c r="B15" i="45"/>
  <c r="D15" i="45"/>
  <c r="F15" i="45"/>
  <c r="I15" i="45"/>
  <c r="J15" i="45" s="1"/>
  <c r="B16" i="45"/>
  <c r="D16" i="45"/>
  <c r="F16" i="45"/>
  <c r="I16" i="45"/>
  <c r="J16" i="45"/>
  <c r="B17" i="45"/>
  <c r="D17" i="45"/>
  <c r="F17" i="45"/>
  <c r="I17" i="45"/>
  <c r="J17" i="45" s="1"/>
  <c r="B18" i="45"/>
  <c r="D18" i="45"/>
  <c r="F18" i="45"/>
  <c r="I18" i="45"/>
  <c r="J18" i="45" s="1"/>
  <c r="B19" i="45"/>
  <c r="D19" i="45"/>
  <c r="F19" i="45"/>
  <c r="B12" i="45"/>
  <c r="I24" i="44"/>
  <c r="J24" i="44"/>
  <c r="I25" i="44"/>
  <c r="J25" i="44" s="1"/>
  <c r="I26" i="44"/>
  <c r="J26" i="44"/>
  <c r="I27" i="44"/>
  <c r="J27" i="44" s="1"/>
  <c r="I28" i="44"/>
  <c r="J28" i="44" s="1"/>
  <c r="I29" i="44"/>
  <c r="J29" i="44" s="1"/>
  <c r="I30" i="44"/>
  <c r="J30" i="44"/>
  <c r="I31" i="44"/>
  <c r="J31" i="44" s="1"/>
  <c r="I32" i="44"/>
  <c r="J32" i="44"/>
  <c r="I33" i="44"/>
  <c r="J33" i="44" s="1"/>
  <c r="I34" i="44"/>
  <c r="J34" i="44"/>
  <c r="I35" i="44"/>
  <c r="J35" i="44" s="1"/>
  <c r="I36" i="44"/>
  <c r="J36" i="44" s="1"/>
  <c r="I37" i="44"/>
  <c r="J37" i="44" s="1"/>
  <c r="I38" i="44"/>
  <c r="J38" i="44"/>
  <c r="I39" i="44"/>
  <c r="C24" i="44"/>
  <c r="D24" i="44"/>
  <c r="E24" i="44"/>
  <c r="F24" i="44"/>
  <c r="G24" i="44"/>
  <c r="B25" i="44"/>
  <c r="C25" i="44"/>
  <c r="D25" i="44"/>
  <c r="E25" i="44"/>
  <c r="F25" i="44"/>
  <c r="G25" i="44"/>
  <c r="B26" i="44"/>
  <c r="C26" i="44"/>
  <c r="D26" i="44"/>
  <c r="E26" i="44"/>
  <c r="F26" i="44"/>
  <c r="G26" i="44"/>
  <c r="B27" i="44"/>
  <c r="C27" i="44"/>
  <c r="D27" i="44"/>
  <c r="E27" i="44"/>
  <c r="F27" i="44"/>
  <c r="G27" i="44"/>
  <c r="B28" i="44"/>
  <c r="C28" i="44"/>
  <c r="D28" i="44"/>
  <c r="E28" i="44"/>
  <c r="F28" i="44"/>
  <c r="G28" i="44"/>
  <c r="B29" i="44"/>
  <c r="C29" i="44"/>
  <c r="D29" i="44"/>
  <c r="E29" i="44"/>
  <c r="F29" i="44"/>
  <c r="G29" i="44"/>
  <c r="B30" i="44"/>
  <c r="C30" i="44"/>
  <c r="D30" i="44"/>
  <c r="E30" i="44"/>
  <c r="F30" i="44"/>
  <c r="G30" i="44"/>
  <c r="B31" i="44"/>
  <c r="C31" i="44"/>
  <c r="D31" i="44"/>
  <c r="E31" i="44"/>
  <c r="F31" i="44"/>
  <c r="G31" i="44"/>
  <c r="B32" i="44"/>
  <c r="C32" i="44"/>
  <c r="D32" i="44"/>
  <c r="E32" i="44"/>
  <c r="F32" i="44"/>
  <c r="G32" i="44"/>
  <c r="B33" i="44"/>
  <c r="C33" i="44"/>
  <c r="D33" i="44"/>
  <c r="E33" i="44"/>
  <c r="F33" i="44"/>
  <c r="G33" i="44"/>
  <c r="B34" i="44"/>
  <c r="C34" i="44"/>
  <c r="D34" i="44"/>
  <c r="E34" i="44"/>
  <c r="F34" i="44"/>
  <c r="G34" i="44"/>
  <c r="B35" i="44"/>
  <c r="C35" i="44"/>
  <c r="D35" i="44"/>
  <c r="E35" i="44"/>
  <c r="F35" i="44"/>
  <c r="G35" i="44"/>
  <c r="B36" i="44"/>
  <c r="C36" i="44"/>
  <c r="D36" i="44"/>
  <c r="E36" i="44"/>
  <c r="F36" i="44"/>
  <c r="G36" i="44"/>
  <c r="B37" i="44"/>
  <c r="C37" i="44"/>
  <c r="D37" i="44"/>
  <c r="E37" i="44"/>
  <c r="F37" i="44"/>
  <c r="G37" i="44"/>
  <c r="B38" i="44"/>
  <c r="C38" i="44"/>
  <c r="D38" i="44"/>
  <c r="E38" i="44"/>
  <c r="F38" i="44"/>
  <c r="G38" i="44"/>
  <c r="B39" i="44"/>
  <c r="C39" i="44"/>
  <c r="D39" i="44"/>
  <c r="E39" i="44"/>
  <c r="F39" i="44"/>
  <c r="G39" i="44"/>
  <c r="B24" i="44"/>
  <c r="D12" i="44"/>
  <c r="F12" i="44"/>
  <c r="I12" i="44"/>
  <c r="B13" i="44"/>
  <c r="D13" i="44"/>
  <c r="F13" i="44"/>
  <c r="I13" i="44"/>
  <c r="J13" i="44" s="1"/>
  <c r="B14" i="44"/>
  <c r="D14" i="44"/>
  <c r="F14" i="44"/>
  <c r="I14" i="44"/>
  <c r="B15" i="44"/>
  <c r="D15" i="44"/>
  <c r="F15" i="44"/>
  <c r="I15" i="44"/>
  <c r="J15" i="44" s="1"/>
  <c r="B16" i="44"/>
  <c r="D16" i="44"/>
  <c r="F16" i="44"/>
  <c r="I16" i="44"/>
  <c r="J16" i="44"/>
  <c r="B17" i="44"/>
  <c r="D17" i="44"/>
  <c r="F17" i="44"/>
  <c r="I17" i="44"/>
  <c r="J17" i="44"/>
  <c r="B18" i="44"/>
  <c r="D18" i="44"/>
  <c r="F18" i="44"/>
  <c r="I18" i="44"/>
  <c r="J18" i="44" s="1"/>
  <c r="B19" i="44"/>
  <c r="D19" i="44"/>
  <c r="F19" i="44"/>
  <c r="I19" i="44"/>
  <c r="J19" i="44" s="1"/>
  <c r="B12" i="44"/>
  <c r="E39" i="42"/>
  <c r="E38" i="42"/>
  <c r="E37" i="42"/>
  <c r="E36" i="42"/>
  <c r="E35" i="42"/>
  <c r="E34" i="42"/>
  <c r="E33" i="42"/>
  <c r="E32" i="42"/>
  <c r="G31" i="42"/>
  <c r="G30" i="42"/>
  <c r="G29" i="42"/>
  <c r="G28" i="42"/>
  <c r="G27" i="42"/>
  <c r="G26" i="42"/>
  <c r="G25" i="42"/>
  <c r="F31" i="42"/>
  <c r="F30" i="42"/>
  <c r="F29" i="42"/>
  <c r="F28" i="42"/>
  <c r="F27" i="42"/>
  <c r="F26" i="42"/>
  <c r="F25" i="42"/>
  <c r="E31" i="42"/>
  <c r="E30" i="42"/>
  <c r="E29" i="42"/>
  <c r="E28" i="42"/>
  <c r="E27" i="42"/>
  <c r="E26" i="42"/>
  <c r="E25" i="42"/>
  <c r="D31" i="42"/>
  <c r="D30" i="42"/>
  <c r="D29" i="42"/>
  <c r="D28" i="42"/>
  <c r="D27" i="42"/>
  <c r="D26" i="42"/>
  <c r="D25" i="42"/>
  <c r="E24" i="42"/>
  <c r="G24" i="42"/>
  <c r="F24" i="42"/>
  <c r="D24" i="42"/>
  <c r="G31" i="1"/>
  <c r="F31" i="1"/>
  <c r="E31" i="1"/>
  <c r="D31" i="1"/>
  <c r="G29" i="1"/>
  <c r="F29" i="1"/>
  <c r="E29" i="1"/>
  <c r="D29" i="1"/>
  <c r="G28" i="1"/>
  <c r="F28" i="1"/>
  <c r="E28" i="1"/>
  <c r="D28" i="1"/>
  <c r="G27" i="1"/>
  <c r="F27" i="1"/>
  <c r="E27" i="1"/>
  <c r="D27" i="1"/>
  <c r="G26" i="1"/>
  <c r="F26" i="1"/>
  <c r="E26" i="1"/>
  <c r="D26" i="1"/>
  <c r="I12" i="42"/>
  <c r="I31" i="42"/>
  <c r="J31" i="42" s="1"/>
  <c r="I30" i="42"/>
  <c r="J30" i="42"/>
  <c r="I29" i="42"/>
  <c r="J29" i="42" s="1"/>
  <c r="I28" i="42"/>
  <c r="J28" i="42"/>
  <c r="I27" i="42"/>
  <c r="J27" i="42" s="1"/>
  <c r="I26" i="42"/>
  <c r="J26" i="42"/>
  <c r="I25" i="42"/>
  <c r="J25" i="42" s="1"/>
  <c r="I24" i="42"/>
  <c r="J24" i="42" s="1"/>
  <c r="I29" i="1"/>
  <c r="J29" i="1" s="1"/>
  <c r="I28" i="1"/>
  <c r="J28" i="1" s="1"/>
  <c r="I27" i="1"/>
  <c r="J27" i="1" s="1"/>
  <c r="I26" i="1"/>
  <c r="I25" i="1"/>
  <c r="J25" i="1" s="1"/>
  <c r="I24" i="1"/>
  <c r="J24" i="1" s="1"/>
  <c r="I18" i="1"/>
  <c r="J18" i="1" s="1"/>
  <c r="I30" i="1"/>
  <c r="J30" i="1" s="1"/>
  <c r="I31" i="1"/>
  <c r="J31" i="1" s="1"/>
  <c r="C24" i="42"/>
  <c r="C25" i="42"/>
  <c r="C26" i="42"/>
  <c r="C27" i="42"/>
  <c r="C28" i="42"/>
  <c r="C29" i="42"/>
  <c r="C30" i="42"/>
  <c r="C31" i="42"/>
  <c r="C24" i="1"/>
  <c r="C25" i="1"/>
  <c r="C26" i="1"/>
  <c r="C27" i="1"/>
  <c r="C28" i="1"/>
  <c r="C29" i="1"/>
  <c r="C30" i="1"/>
  <c r="C31" i="1"/>
  <c r="G32" i="42"/>
  <c r="G33" i="42"/>
  <c r="G34" i="42"/>
  <c r="G35" i="42"/>
  <c r="G36" i="42"/>
  <c r="G37" i="42"/>
  <c r="G38" i="42"/>
  <c r="G39" i="42"/>
  <c r="C32" i="42"/>
  <c r="C33" i="42"/>
  <c r="C34" i="42"/>
  <c r="C35" i="42"/>
  <c r="C36" i="42"/>
  <c r="C37" i="42"/>
  <c r="C38" i="42"/>
  <c r="C39" i="42"/>
  <c r="G32" i="1"/>
  <c r="G33" i="1"/>
  <c r="G34" i="1"/>
  <c r="G35" i="1"/>
  <c r="G36" i="1"/>
  <c r="G37" i="1"/>
  <c r="G38" i="1"/>
  <c r="G39" i="1"/>
  <c r="E32" i="1"/>
  <c r="E33" i="1"/>
  <c r="E34" i="1"/>
  <c r="E35" i="1"/>
  <c r="E36" i="1"/>
  <c r="E37" i="1"/>
  <c r="E38" i="1"/>
  <c r="E39" i="1"/>
  <c r="C32" i="1"/>
  <c r="C33" i="1"/>
  <c r="C34" i="1"/>
  <c r="C35" i="1"/>
  <c r="C36" i="1"/>
  <c r="C37" i="1"/>
  <c r="C38" i="1"/>
  <c r="C39" i="1"/>
  <c r="I39" i="42"/>
  <c r="I37" i="42"/>
  <c r="J37" i="42" s="1"/>
  <c r="I36" i="42"/>
  <c r="J36" i="42" s="1"/>
  <c r="I35" i="42"/>
  <c r="J35" i="42" s="1"/>
  <c r="I34" i="42"/>
  <c r="J34" i="42"/>
  <c r="I33" i="42"/>
  <c r="J33" i="42" s="1"/>
  <c r="I32" i="42"/>
  <c r="J32" i="42"/>
  <c r="I19" i="42"/>
  <c r="J19" i="42" s="1"/>
  <c r="I18" i="42"/>
  <c r="I17" i="42"/>
  <c r="J17" i="42" s="1"/>
  <c r="I16" i="42"/>
  <c r="I14" i="42"/>
  <c r="J14" i="42" s="1"/>
  <c r="I13" i="42"/>
  <c r="J13" i="42" s="1"/>
  <c r="F39" i="42"/>
  <c r="F38" i="42"/>
  <c r="F37" i="42"/>
  <c r="F36" i="42"/>
  <c r="F35" i="42"/>
  <c r="F34" i="42"/>
  <c r="F33" i="42"/>
  <c r="F32" i="42"/>
  <c r="F19" i="42"/>
  <c r="F18" i="42"/>
  <c r="F17" i="42"/>
  <c r="F16" i="42"/>
  <c r="F15" i="42"/>
  <c r="F14" i="42"/>
  <c r="F13" i="42"/>
  <c r="F12" i="42"/>
  <c r="D39" i="42"/>
  <c r="D38" i="42"/>
  <c r="D37" i="42"/>
  <c r="D36" i="42"/>
  <c r="D35" i="42"/>
  <c r="D34" i="42"/>
  <c r="D33" i="42"/>
  <c r="D32" i="42"/>
  <c r="D19" i="42"/>
  <c r="D18" i="42"/>
  <c r="D17" i="42"/>
  <c r="D16" i="42"/>
  <c r="D15" i="42"/>
  <c r="D14" i="42"/>
  <c r="D13" i="42"/>
  <c r="D12" i="42"/>
  <c r="B12" i="42"/>
  <c r="B39" i="42"/>
  <c r="B38" i="42"/>
  <c r="B37" i="42"/>
  <c r="B36" i="42"/>
  <c r="B35" i="42"/>
  <c r="B34" i="42"/>
  <c r="B33" i="42"/>
  <c r="B32" i="42"/>
  <c r="B31" i="42"/>
  <c r="B30" i="42"/>
  <c r="B29" i="42"/>
  <c r="B28" i="42"/>
  <c r="B27" i="42"/>
  <c r="B26" i="42"/>
  <c r="B25" i="42"/>
  <c r="B24" i="42"/>
  <c r="B19" i="42"/>
  <c r="B18" i="42"/>
  <c r="B17" i="42"/>
  <c r="B16" i="42"/>
  <c r="B15" i="42"/>
  <c r="B14" i="42"/>
  <c r="B13" i="42"/>
  <c r="I39" i="1"/>
  <c r="F39" i="1"/>
  <c r="D39" i="1"/>
  <c r="B39" i="1"/>
  <c r="I38" i="1"/>
  <c r="J38" i="1"/>
  <c r="F38" i="1"/>
  <c r="D38" i="1"/>
  <c r="B38" i="1"/>
  <c r="I37" i="1"/>
  <c r="J37" i="1" s="1"/>
  <c r="F37" i="1"/>
  <c r="D37" i="1"/>
  <c r="B37" i="1"/>
  <c r="I36" i="1"/>
  <c r="J36" i="1" s="1"/>
  <c r="F36" i="1"/>
  <c r="D36" i="1"/>
  <c r="B36" i="1"/>
  <c r="I35" i="1"/>
  <c r="J35" i="1" s="1"/>
  <c r="F35" i="1"/>
  <c r="D35" i="1"/>
  <c r="B35" i="1"/>
  <c r="I34" i="1"/>
  <c r="J34" i="1" s="1"/>
  <c r="F34" i="1"/>
  <c r="D34" i="1"/>
  <c r="B34" i="1"/>
  <c r="I33" i="1"/>
  <c r="J33" i="1" s="1"/>
  <c r="F33" i="1"/>
  <c r="D33" i="1"/>
  <c r="B33" i="1"/>
  <c r="I32" i="1"/>
  <c r="J32" i="1" s="1"/>
  <c r="F32" i="1"/>
  <c r="D32" i="1"/>
  <c r="B32" i="1"/>
  <c r="B31" i="1"/>
  <c r="B30" i="1"/>
  <c r="B29" i="1"/>
  <c r="B28" i="1"/>
  <c r="B27" i="1"/>
  <c r="B26" i="1"/>
  <c r="B25" i="1"/>
  <c r="B24" i="1"/>
  <c r="I19" i="1"/>
  <c r="J19" i="1" s="1"/>
  <c r="F19" i="1"/>
  <c r="D19" i="1"/>
  <c r="B19" i="1"/>
  <c r="F18" i="1"/>
  <c r="D18" i="1"/>
  <c r="B18" i="1"/>
  <c r="F17" i="1"/>
  <c r="D17" i="1"/>
  <c r="B17" i="1"/>
  <c r="I16" i="1"/>
  <c r="J16" i="1" s="1"/>
  <c r="F16" i="1"/>
  <c r="D16" i="1"/>
  <c r="B16" i="1"/>
  <c r="I15" i="1"/>
  <c r="J15" i="1" s="1"/>
  <c r="F15" i="1"/>
  <c r="D15" i="1"/>
  <c r="B15" i="1"/>
  <c r="I14" i="1"/>
  <c r="F14" i="1"/>
  <c r="D14" i="1"/>
  <c r="B14" i="1"/>
  <c r="D13" i="1"/>
  <c r="B13" i="1"/>
  <c r="D12" i="1"/>
  <c r="J15" i="42"/>
  <c r="J18" i="42"/>
  <c r="J16" i="42"/>
  <c r="J26" i="1"/>
  <c r="J14" i="63"/>
  <c r="J13" i="59"/>
  <c r="J13" i="55"/>
  <c r="J13" i="53"/>
  <c r="J14" i="49"/>
  <c r="J13" i="49"/>
  <c r="J13" i="1"/>
  <c r="J12" i="45"/>
  <c r="J14" i="62"/>
  <c r="I40" i="59"/>
  <c r="I41" i="59" s="1"/>
  <c r="J14" i="59"/>
  <c r="I40" i="51"/>
  <c r="I41" i="51" s="1"/>
  <c r="I40" i="48"/>
  <c r="I41" i="48" s="1"/>
  <c r="I40" i="45" l="1"/>
  <c r="I41" i="45" s="1"/>
  <c r="J12" i="44"/>
  <c r="H40" i="1"/>
  <c r="I8" i="46" s="1"/>
  <c r="H40" i="63"/>
  <c r="I27" i="46" s="1"/>
  <c r="I40" i="63"/>
  <c r="I41" i="63" s="1"/>
  <c r="I40" i="56"/>
  <c r="I41" i="56" s="1"/>
  <c r="H40" i="62"/>
  <c r="I26" i="46" s="1"/>
  <c r="H40" i="59"/>
  <c r="I24" i="46" s="1"/>
  <c r="J24" i="46" s="1"/>
  <c r="H40" i="57"/>
  <c r="I22" i="46" s="1"/>
  <c r="H40" i="55"/>
  <c r="I20" i="46" s="1"/>
  <c r="H40" i="53"/>
  <c r="I18" i="46" s="1"/>
  <c r="H40" i="52"/>
  <c r="I17" i="46" s="1"/>
  <c r="H40" i="51"/>
  <c r="I16" i="46" s="1"/>
  <c r="H40" i="50"/>
  <c r="I15" i="46" s="1"/>
  <c r="H40" i="49"/>
  <c r="I14" i="46" s="1"/>
  <c r="H40" i="48"/>
  <c r="I13" i="46" s="1"/>
  <c r="J13" i="46" s="1"/>
  <c r="H40" i="47"/>
  <c r="I12" i="46" s="1"/>
  <c r="H40" i="45"/>
  <c r="I11" i="46" s="1"/>
  <c r="H40" i="44"/>
  <c r="I10" i="46" s="1"/>
  <c r="H40" i="42"/>
  <c r="I9" i="46" s="1"/>
  <c r="J8" i="46" s="1"/>
  <c r="J14" i="1"/>
  <c r="I40" i="1"/>
  <c r="I41" i="1" s="1"/>
  <c r="J13" i="52"/>
  <c r="J12" i="52"/>
  <c r="I40" i="52"/>
  <c r="I41" i="52" s="1"/>
  <c r="H40" i="61"/>
  <c r="I25" i="46" s="1"/>
  <c r="H40" i="58"/>
  <c r="I23" i="46" s="1"/>
  <c r="J12" i="54"/>
  <c r="I40" i="54"/>
  <c r="I41" i="54" s="1"/>
  <c r="J12" i="58"/>
  <c r="J13" i="58"/>
  <c r="I40" i="58"/>
  <c r="I41" i="58" s="1"/>
  <c r="J13" i="62"/>
  <c r="J12" i="62"/>
  <c r="I40" i="42"/>
  <c r="I41" i="42" s="1"/>
  <c r="J14" i="44"/>
  <c r="I40" i="44"/>
  <c r="I41" i="44" s="1"/>
  <c r="J13" i="47"/>
  <c r="J12" i="47"/>
  <c r="I40" i="47"/>
  <c r="I41" i="47" s="1"/>
  <c r="I40" i="49"/>
  <c r="I41" i="49" s="1"/>
  <c r="J13" i="54"/>
  <c r="I40" i="55"/>
  <c r="I41" i="55" s="1"/>
  <c r="I40" i="57"/>
  <c r="I41" i="57" s="1"/>
  <c r="H40" i="56"/>
  <c r="I21" i="46" s="1"/>
  <c r="H40" i="54"/>
  <c r="I19" i="46" s="1"/>
  <c r="J12" i="56"/>
  <c r="J13" i="56"/>
  <c r="I40" i="61"/>
  <c r="I41" i="61" s="1"/>
  <c r="J13" i="61"/>
  <c r="I40" i="50"/>
  <c r="I41" i="50" s="1"/>
  <c r="I40" i="53"/>
  <c r="I41" i="53" s="1"/>
  <c r="I40" i="62"/>
  <c r="I41" i="62" s="1"/>
  <c r="J12" i="42"/>
  <c r="J21" i="46"/>
  <c r="J18" i="46" l="1"/>
  <c r="J25" i="46"/>
  <c r="J20" i="46"/>
  <c r="J26" i="46"/>
  <c r="J22" i="46"/>
  <c r="J10" i="46"/>
  <c r="J15" i="46"/>
  <c r="J9" i="46"/>
  <c r="J19" i="46"/>
  <c r="J17" i="46"/>
  <c r="J27" i="46"/>
  <c r="J12" i="46"/>
  <c r="J23" i="46"/>
  <c r="J16" i="46"/>
  <c r="J11" i="46"/>
  <c r="J14" i="46"/>
</calcChain>
</file>

<file path=xl/sharedStrings.xml><?xml version="1.0" encoding="utf-8"?>
<sst xmlns="http://schemas.openxmlformats.org/spreadsheetml/2006/main" count="1004" uniqueCount="85">
  <si>
    <t>PROGRAMME DES FIGURES IMPOSEES</t>
  </si>
  <si>
    <t>Diplômes Fédéraux d’Aptitude 3</t>
  </si>
  <si>
    <t>BILLARD D’OR</t>
  </si>
  <si>
    <t>Connaissances et capacités évaluées sur :</t>
  </si>
  <si>
    <t>La gestuelle</t>
  </si>
  <si>
    <t>1- Coordination gestuelle (stabilité, rectitude du geste et dosage de la puissance).</t>
  </si>
  <si>
    <t>2- Chevalet (sur la surface de jeu avec attaque au centre et basse)</t>
  </si>
  <si>
    <t>Les notions de base</t>
  </si>
  <si>
    <t>- Utilisation de l’effet (capacité à nuancer la quantité d’effet)</t>
  </si>
  <si>
    <t>Les coups techniques de base</t>
  </si>
  <si>
    <t>1- « Le coup naturel » (par une, deux ou trois bandes avec ou sans effet)</t>
  </si>
  <si>
    <t>2- « Le coulé » (exemples de situations de jeu avec rappel)</t>
  </si>
  <si>
    <t>3- « La finesse » (par une bande avec ou sans effet)</t>
  </si>
  <si>
    <t>4- « Le rétro » (principe et situations de base)</t>
  </si>
  <si>
    <t>La tactique</t>
  </si>
  <si>
    <t>a- Notion de rappel</t>
  </si>
  <si>
    <t>b- Notion de placement</t>
  </si>
  <si>
    <t>Figures proposées</t>
  </si>
  <si>
    <t>- Figures de 1 à 4 : coups naturels par une ou plusieurs bandes avec et sans effet, avec</t>
  </si>
  <si>
    <t>chevalet sur la surface de jeu.</t>
  </si>
  <si>
    <t>- Figures 5 et 6 : rétros directs.</t>
  </si>
  <si>
    <t>- Figures 7 et 8 : coups de finesse par une ou plusieurs bandes.</t>
  </si>
  <si>
    <t>- Figures 9 à 24 : coups avec regroupement des billes ou placement (bonus)</t>
  </si>
  <si>
    <t>- Figures 9 à 13 : regroupement des billes sur des coups naturels par une ou plusieurs</t>
  </si>
  <si>
    <t>bandes avec et sans effet.</t>
  </si>
  <si>
    <t>- Figure 14 : placement sur un coup naturel.</t>
  </si>
  <si>
    <t>- Figures 15 et 16 : coulés avec rappel.</t>
  </si>
  <si>
    <t>- Figure 17 : placement sur un coulé.</t>
  </si>
  <si>
    <t>- Figure 18 à 22 : rétros directs avec rappel.</t>
  </si>
  <si>
    <t>- Figure 23 : rétro par une bande avec rappel.</t>
  </si>
  <si>
    <t>- Figure 24 : placement sur un rétro.</t>
  </si>
  <si>
    <t>Diplôme fédéral d’aptitude 3 « billard d'or »</t>
  </si>
  <si>
    <t xml:space="preserve">NOM : </t>
  </si>
  <si>
    <t>Prénom :</t>
  </si>
  <si>
    <t xml:space="preserve">Club du joueur : </t>
  </si>
  <si>
    <t>Date :</t>
  </si>
  <si>
    <t>Club organisateur :</t>
  </si>
  <si>
    <t xml:space="preserve"> Ligue :</t>
  </si>
  <si>
    <t>3 essais au maximum pour réaliser chaque figure, si le joueur réalise le coup demandé,</t>
  </si>
  <si>
    <t>pour les figures numérotées de 1 à 8 :</t>
  </si>
  <si>
    <t>- au 1er essai, il marque 5 points, au 2ème essai, 3 points, au 3ème essai, 2 points,</t>
  </si>
  <si>
    <t>pour les figures numérotées de 9 à 24 :</t>
  </si>
  <si>
    <t>- au 1er essai, il marque 3 points, au 2ème essai, 2 points, au 3ème essai, 1 point, à chaque</t>
  </si>
  <si>
    <t>essai 2 points supplémentaires peuvent être attribués en fonction de la réalisation</t>
  </si>
  <si>
    <t xml:space="preserve">N° de la figure </t>
  </si>
  <si>
    <t>Nombre de points marqués pour la figure (0, 2, 3 ou 5 points)</t>
  </si>
  <si>
    <t>Nb de points réalisés en série</t>
  </si>
  <si>
    <t>Bonus</t>
  </si>
  <si>
    <t>3points</t>
  </si>
  <si>
    <t>2points</t>
  </si>
  <si>
    <t>1 point</t>
  </si>
  <si>
    <t>NB : pour le niveau DFA 3 (billard d’or), le joueur pourra tenter un 2ème essai dans le cas où il</t>
  </si>
  <si>
    <t>n’aurait pas obtenu le bonus de 2 points au 1er essai (tout en réussissant le carambolage). En</t>
  </si>
  <si>
    <t>effet, il peut marquer 4 points (2+2) au 2ème essai. On retient toujours le résultat du meilleur</t>
  </si>
  <si>
    <t>essai.</t>
  </si>
  <si>
    <t>Signature de l’arbitre –animateur :</t>
  </si>
  <si>
    <t>Bonus
2 points</t>
  </si>
  <si>
    <t>Nb de points en série réalisé ensuite</t>
  </si>
  <si>
    <t>x̅</t>
  </si>
  <si>
    <t>x̅ sur 24 figures</t>
  </si>
  <si>
    <t xml:space="preserve"> </t>
  </si>
  <si>
    <r>
      <t>1</t>
    </r>
    <r>
      <rPr>
        <vertAlign val="superscript"/>
        <sz val="11"/>
        <color theme="1"/>
        <rFont val="Calibri"/>
        <family val="2"/>
        <scheme val="minor"/>
      </rPr>
      <t>er</t>
    </r>
    <r>
      <rPr>
        <sz val="11"/>
        <color theme="1"/>
        <rFont val="Calibri"/>
        <family val="2"/>
        <scheme val="minor"/>
      </rPr>
      <t xml:space="preserve"> essai 
5 points</t>
    </r>
  </si>
  <si>
    <r>
      <t>2</t>
    </r>
    <r>
      <rPr>
        <vertAlign val="superscript"/>
        <sz val="11"/>
        <color theme="1"/>
        <rFont val="Calibri"/>
        <family val="2"/>
        <scheme val="minor"/>
      </rPr>
      <t>ème</t>
    </r>
    <r>
      <rPr>
        <sz val="11"/>
        <color theme="1"/>
        <rFont val="Calibri"/>
        <family val="2"/>
        <scheme val="minor"/>
      </rPr>
      <t xml:space="preserve"> essai 
3 points</t>
    </r>
  </si>
  <si>
    <r>
      <t>3</t>
    </r>
    <r>
      <rPr>
        <vertAlign val="superscript"/>
        <sz val="11"/>
        <color theme="1"/>
        <rFont val="Calibri"/>
        <family val="2"/>
        <scheme val="minor"/>
      </rPr>
      <t>ème</t>
    </r>
    <r>
      <rPr>
        <sz val="11"/>
        <color theme="1"/>
        <rFont val="Calibri"/>
        <family val="2"/>
        <scheme val="minor"/>
      </rPr>
      <t xml:space="preserve"> essai 
2 points</t>
    </r>
  </si>
  <si>
    <t>Catégorie Age</t>
  </si>
  <si>
    <t>Catégorie d'âge</t>
  </si>
  <si>
    <t>NOM</t>
  </si>
  <si>
    <t>PRENOM</t>
  </si>
  <si>
    <t>CLUB</t>
  </si>
  <si>
    <t>SCORE/120</t>
  </si>
  <si>
    <t>CLASSEMENT</t>
  </si>
  <si>
    <t>Un exemplaire à renvoyer au responsable Formation Jeunesse de la Ligue</t>
  </si>
  <si>
    <t>Un exemplaire à renvoyer à la Fédération Française de Billard</t>
  </si>
  <si>
    <t>TOTAL sur 120 points</t>
  </si>
  <si>
    <t>Fichier réalisé par Jacques LESIOUR d'Orléans Billard Club</t>
  </si>
  <si>
    <r>
      <t>1</t>
    </r>
    <r>
      <rPr>
        <vertAlign val="superscript"/>
        <sz val="10"/>
        <color theme="1"/>
        <rFont val="Calibri"/>
        <family val="2"/>
        <scheme val="minor"/>
      </rPr>
      <t>er</t>
    </r>
    <r>
      <rPr>
        <sz val="10"/>
        <color theme="1"/>
        <rFont val="Calibri"/>
        <family val="2"/>
        <scheme val="minor"/>
      </rPr>
      <t xml:space="preserve"> essai 
5 points</t>
    </r>
  </si>
  <si>
    <r>
      <t>2</t>
    </r>
    <r>
      <rPr>
        <vertAlign val="superscript"/>
        <sz val="10"/>
        <color theme="1"/>
        <rFont val="Calibri"/>
        <family val="2"/>
        <scheme val="minor"/>
      </rPr>
      <t>ème</t>
    </r>
    <r>
      <rPr>
        <sz val="10"/>
        <color theme="1"/>
        <rFont val="Calibri"/>
        <family val="2"/>
        <scheme val="minor"/>
      </rPr>
      <t xml:space="preserve"> essai 
3 points</t>
    </r>
  </si>
  <si>
    <r>
      <t>3</t>
    </r>
    <r>
      <rPr>
        <vertAlign val="superscript"/>
        <sz val="10"/>
        <color theme="1"/>
        <rFont val="Calibri"/>
        <family val="2"/>
        <scheme val="minor"/>
      </rPr>
      <t>ème</t>
    </r>
    <r>
      <rPr>
        <sz val="10"/>
        <color theme="1"/>
        <rFont val="Calibri"/>
        <family val="2"/>
        <scheme val="minor"/>
      </rPr>
      <t xml:space="preserve"> essai 
2 points</t>
    </r>
  </si>
  <si>
    <r>
      <t>1</t>
    </r>
    <r>
      <rPr>
        <vertAlign val="superscript"/>
        <sz val="10"/>
        <color theme="1"/>
        <rFont val="Calibri"/>
        <family val="2"/>
        <scheme val="minor"/>
      </rPr>
      <t>er</t>
    </r>
    <r>
      <rPr>
        <sz val="10"/>
        <color theme="1"/>
        <rFont val="Calibri"/>
        <family val="2"/>
        <scheme val="minor"/>
      </rPr>
      <t xml:space="preserve"> essai 
3 points</t>
    </r>
  </si>
  <si>
    <r>
      <t>2</t>
    </r>
    <r>
      <rPr>
        <vertAlign val="superscript"/>
        <sz val="10"/>
        <color theme="1"/>
        <rFont val="Calibri"/>
        <family val="2"/>
        <scheme val="minor"/>
      </rPr>
      <t>ème</t>
    </r>
    <r>
      <rPr>
        <sz val="10"/>
        <color theme="1"/>
        <rFont val="Calibri"/>
        <family val="2"/>
        <scheme val="minor"/>
      </rPr>
      <t xml:space="preserve"> essai 
2 points</t>
    </r>
  </si>
  <si>
    <r>
      <t>3</t>
    </r>
    <r>
      <rPr>
        <vertAlign val="superscript"/>
        <sz val="10"/>
        <color theme="1"/>
        <rFont val="Calibri"/>
        <family val="2"/>
        <scheme val="minor"/>
      </rPr>
      <t>ème</t>
    </r>
    <r>
      <rPr>
        <sz val="10"/>
        <color theme="1"/>
        <rFont val="Calibri"/>
        <family val="2"/>
        <scheme val="minor"/>
      </rPr>
      <t xml:space="preserve"> essai 
1 point</t>
    </r>
  </si>
  <si>
    <t>X</t>
  </si>
  <si>
    <t>sI-21 ans</t>
  </si>
  <si>
    <t>Discipline Carambole</t>
  </si>
  <si>
    <r>
      <t xml:space="preserve">Ce classeur Excel permet l'entrainement ou l'enregistrement d'une épreuve du DFA Billard d'Or de la FFB jusqu’à 20 joueurs.
Il se compose de 47 feuilles comprenant :
- Le rappel des objectifs du billard d'Or sur la feuille DFA3_Or ;
- La présente notice d'usage ;
- La feuille Résultats qui compile l'ensemble des points obtenus par les joueurs sur l'ensemble des 24 figures jouées et qui doit être adressée remplie après l'épreuve, par mail au responsable Formation Jeunesse de la Ligue et à la Fédération Française de Billard.
- Les 24 feuilles rappelant les coups/figures à jouer nommées Fig1 à Fig24 et permettant la saisie des résultats obtenus par les joueurs, avec les coefficients attribués aux 3 essais, les bonus dus aux regroupements réussis et les points de série enchainée ensuite.
- Les 20 feuilles de résultat personnel de chaque joueur, donnant le détail des coups réussis et/ou des échecs ainsi que les séries et moyennes réalisées après les figures correctes.
</t>
    </r>
    <r>
      <rPr>
        <b/>
        <sz val="11"/>
        <color theme="3"/>
        <rFont val="Calibri"/>
        <family val="2"/>
        <scheme val="minor"/>
      </rPr>
      <t>Mode d'emploi :
Ce classeur modèle Xltx a créé automatiquement un fichier DFA3CaramboleOr_20J-1 il doit être enregistré et sauvegardé régulièrement en cours d'épreuve.</t>
    </r>
    <r>
      <rPr>
        <sz val="11"/>
        <color theme="3"/>
        <rFont val="Calibri"/>
        <family val="2"/>
        <scheme val="minor"/>
      </rPr>
      <t xml:space="preserve">
-</t>
    </r>
    <r>
      <rPr>
        <b/>
        <sz val="11"/>
        <color theme="3"/>
        <rFont val="Calibri"/>
        <family val="2"/>
        <scheme val="minor"/>
      </rPr>
      <t xml:space="preserve"> la</t>
    </r>
    <r>
      <rPr>
        <sz val="11"/>
        <color theme="3"/>
        <rFont val="Calibri"/>
        <family val="2"/>
        <scheme val="minor"/>
      </rPr>
      <t xml:space="preserve"> </t>
    </r>
    <r>
      <rPr>
        <b/>
        <sz val="11"/>
        <color theme="3"/>
        <rFont val="Calibri"/>
        <family val="2"/>
        <scheme val="minor"/>
      </rPr>
      <t>1</t>
    </r>
    <r>
      <rPr>
        <b/>
        <vertAlign val="superscript"/>
        <sz val="11"/>
        <color theme="3"/>
        <rFont val="Calibri"/>
        <family val="2"/>
        <scheme val="minor"/>
      </rPr>
      <t>ère</t>
    </r>
    <r>
      <rPr>
        <b/>
        <sz val="11"/>
        <color theme="3"/>
        <rFont val="Calibri"/>
        <family val="2"/>
        <scheme val="minor"/>
      </rPr>
      <t xml:space="preserve"> étape</t>
    </r>
    <r>
      <rPr>
        <sz val="11"/>
        <color theme="3"/>
        <rFont val="Calibri"/>
        <family val="2"/>
        <scheme val="minor"/>
      </rPr>
      <t xml:space="preserve"> consiste à remplir la fiche de résultats avec les éléments demandés : Club organisateur, Ligue, date, nom, prénom et club des joueurs sans omettre de cocher d'une croix (X) la case appropriée pour les joueurs de moins de 21 ans (info importante pour la FFB). 
- L'ensemble de ces éléments se reporte sur la fiche de chaque joueur. 
- Le prénom du joueur est également reporté sur chacune des 24 feuilles de figures à la place des mentions inscrites dans l'ordre par défaut: Joueur1, 2, ...etc. ceci pour personnaliser les résultats et limiter les erreurs de saisies ou d'attribution. 
</t>
    </r>
    <r>
      <rPr>
        <b/>
        <sz val="11"/>
        <color theme="3"/>
        <rFont val="Calibri"/>
        <family val="2"/>
        <scheme val="minor"/>
      </rPr>
      <t>- la 2</t>
    </r>
    <r>
      <rPr>
        <b/>
        <vertAlign val="superscript"/>
        <sz val="11"/>
        <color theme="3"/>
        <rFont val="Calibri"/>
        <family val="2"/>
        <scheme val="minor"/>
      </rPr>
      <t>ème</t>
    </r>
    <r>
      <rPr>
        <b/>
        <sz val="11"/>
        <color theme="3"/>
        <rFont val="Calibri"/>
        <family val="2"/>
        <scheme val="minor"/>
      </rPr>
      <t xml:space="preserve"> étape :</t>
    </r>
    <r>
      <rPr>
        <sz val="11"/>
        <color theme="3"/>
        <rFont val="Calibri"/>
        <family val="2"/>
        <scheme val="minor"/>
      </rPr>
      <t xml:space="preserve">
- pour les </t>
    </r>
    <r>
      <rPr>
        <b/>
        <sz val="11"/>
        <color theme="3"/>
        <rFont val="Calibri"/>
        <family val="2"/>
        <scheme val="minor"/>
      </rPr>
      <t xml:space="preserve">figures 1 à 8 </t>
    </r>
    <r>
      <rPr>
        <sz val="11"/>
        <color theme="3"/>
        <rFont val="Calibri"/>
        <family val="2"/>
        <scheme val="minor"/>
      </rPr>
      <t>: il faut pour chaque figure jouée, saisir dans la case dédiée le nombre de points obtenus en fonction des essais réalisés 5 pts au 1</t>
    </r>
    <r>
      <rPr>
        <vertAlign val="superscript"/>
        <sz val="11"/>
        <color theme="3"/>
        <rFont val="Calibri"/>
        <family val="2"/>
        <scheme val="minor"/>
      </rPr>
      <t>er</t>
    </r>
    <r>
      <rPr>
        <sz val="11"/>
        <color theme="3"/>
        <rFont val="Calibri"/>
        <family val="2"/>
        <scheme val="minor"/>
      </rPr>
      <t xml:space="preserve">, 3 au second, 2 au troisième, et ne rien saisir pour un échec. Le nombre de points réalisé en série ensuite par le joueur doit être comptabilisé dans l'avant-dernière colonne. 
- pour les </t>
    </r>
    <r>
      <rPr>
        <b/>
        <sz val="11"/>
        <color theme="3"/>
        <rFont val="Calibri"/>
        <family val="2"/>
        <scheme val="minor"/>
      </rPr>
      <t xml:space="preserve">figures 9 à 24 </t>
    </r>
    <r>
      <rPr>
        <sz val="11"/>
        <color theme="3"/>
        <rFont val="Calibri"/>
        <family val="2"/>
        <scheme val="minor"/>
      </rPr>
      <t>: il faut saisir en sus, le bonus obtenu par le regroupement des billes, sachant que le décompte du meilleur résultat obtenu est calculé par le fichier, il faut noter chaque essai. Par exemple, si le point est fait mais pas le regroupement au 1</t>
    </r>
    <r>
      <rPr>
        <vertAlign val="superscript"/>
        <sz val="11"/>
        <color theme="3"/>
        <rFont val="Calibri"/>
        <family val="2"/>
        <scheme val="minor"/>
      </rPr>
      <t>er</t>
    </r>
    <r>
      <rPr>
        <sz val="11"/>
        <color theme="3"/>
        <rFont val="Calibri"/>
        <family val="2"/>
        <scheme val="minor"/>
      </rPr>
      <t xml:space="preserve"> essai, ce qui vaut 3 points, et que le 2ème essai est concluant pour le point (2) et le regroupement des billes (2) ce qui vaut un total de 4 points, la valeur retenue par le calcul sera inscrite pour 4 points dans la zone protégée (pointillée) de la feuille. </t>
    </r>
    <r>
      <rPr>
        <sz val="11"/>
        <color theme="1"/>
        <rFont val="Calibri"/>
        <family val="2"/>
        <scheme val="minor"/>
      </rPr>
      <t xml:space="preserve">
Ces résultats sont automatiquement reportés dans la feuille de chaque joueur qui peut être imprimée pour être remise ou envoyée à chaque joueur après la fin de l'épreuve et signature par l'arbitre/directeur de jeu.
</t>
    </r>
    <r>
      <rPr>
        <b/>
        <sz val="11"/>
        <color theme="1"/>
        <rFont val="Calibri"/>
        <family val="2"/>
        <scheme val="minor"/>
      </rPr>
      <t>Le nombre total de points réalisés par chaque joueur est automatiquement reporté et les joueurs sont classés sur la feuille récapitulative de Résultats qui doit être transmise, signée par l'arbitre/directeur de jeu ou coordonnateur de l'école de billard , au responsable Formation Jeunes de la Ligue, à l'ETR de la Ligue, ainsi qu'à la FFB pour enregistrement.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</si>
</sst>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8" x14ac:knownFonts="1">
    <font>
      <sz val="11"/>
      <color theme="1"/>
      <name val="Calibri"/>
      <family val="2"/>
      <scheme val="minor"/>
    </font>
    <font>
      <b/>
      <sz val="11"/>
      <color theme="1"/>
      <name val="Calibri"/>
      <family val="2"/>
      <scheme val="minor"/>
    </font>
    <font>
      <sz val="11"/>
      <color rgb="FFFF0000"/>
      <name val="Calibri"/>
      <family val="2"/>
      <scheme val="minor"/>
    </font>
    <font>
      <sz val="11"/>
      <color theme="3" tint="-0.249977111117893"/>
      <name val="Calibri"/>
      <family val="2"/>
      <scheme val="minor"/>
    </font>
    <font>
      <sz val="11"/>
      <color rgb="FFC00000"/>
      <name val="Calibri"/>
      <family val="2"/>
      <scheme val="minor"/>
    </font>
    <font>
      <sz val="18"/>
      <color theme="1"/>
      <name val="Calibri"/>
      <family val="2"/>
      <scheme val="minor"/>
    </font>
    <font>
      <b/>
      <sz val="11"/>
      <color rgb="FFFF0000"/>
      <name val="Calibri"/>
      <family val="2"/>
      <scheme val="minor"/>
    </font>
    <font>
      <vertAlign val="superscript"/>
      <sz val="11"/>
      <color theme="1"/>
      <name val="Calibri"/>
      <family val="2"/>
      <scheme val="minor"/>
    </font>
    <font>
      <sz val="22"/>
      <color theme="1"/>
      <name val="Calibri"/>
      <family val="2"/>
      <scheme val="minor"/>
    </font>
    <font>
      <sz val="8"/>
      <name val="Calibri"/>
      <family val="2"/>
      <scheme val="minor"/>
    </font>
    <font>
      <b/>
      <sz val="11"/>
      <color theme="3"/>
      <name val="Calibri"/>
      <family val="2"/>
      <scheme val="minor"/>
    </font>
    <font>
      <sz val="8"/>
      <color theme="1"/>
      <name val="Calibri"/>
      <family val="2"/>
      <scheme val="minor"/>
    </font>
    <font>
      <sz val="11"/>
      <color theme="3"/>
      <name val="Calibri"/>
      <family val="2"/>
      <scheme val="minor"/>
    </font>
    <font>
      <b/>
      <vertAlign val="superscript"/>
      <sz val="11"/>
      <color theme="3"/>
      <name val="Calibri"/>
      <family val="2"/>
      <scheme val="minor"/>
    </font>
    <font>
      <vertAlign val="superscript"/>
      <sz val="11"/>
      <color theme="3"/>
      <name val="Calibri"/>
      <family val="2"/>
      <scheme val="minor"/>
    </font>
    <font>
      <sz val="10"/>
      <color theme="1"/>
      <name val="Calibri"/>
      <family val="2"/>
      <scheme val="minor"/>
    </font>
    <font>
      <vertAlign val="superscript"/>
      <sz val="10"/>
      <color theme="1"/>
      <name val="Calibri"/>
      <family val="2"/>
      <scheme val="minor"/>
    </font>
    <font>
      <sz val="22"/>
      <color rgb="FFFF0000"/>
      <name val="Calibri"/>
      <family val="2"/>
      <scheme val="minor"/>
    </font>
  </fonts>
  <fills count="16">
    <fill>
      <patternFill patternType="none"/>
    </fill>
    <fill>
      <patternFill patternType="gray125"/>
    </fill>
    <fill>
      <patternFill patternType="solid">
        <fgColor rgb="FFFFFF99"/>
        <bgColor indexed="64"/>
      </patternFill>
    </fill>
    <fill>
      <patternFill patternType="solid">
        <fgColor theme="8" tint="0.59999389629810485"/>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rgb="FFFFFFCC"/>
        <bgColor indexed="64"/>
      </patternFill>
    </fill>
    <fill>
      <patternFill patternType="gray0625"/>
    </fill>
    <fill>
      <patternFill patternType="gray0625">
        <bgColor rgb="FFFFFF99"/>
      </patternFill>
    </fill>
    <fill>
      <patternFill patternType="gray0625">
        <bgColor theme="9" tint="0.79998168889431442"/>
      </patternFill>
    </fill>
    <fill>
      <patternFill patternType="gray0625">
        <bgColor theme="3" tint="0.79998168889431442"/>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41">
    <xf numFmtId="0" fontId="0" fillId="0" borderId="0" xfId="0"/>
    <xf numFmtId="0" fontId="0" fillId="0" borderId="1" xfId="0" applyBorder="1"/>
    <xf numFmtId="0" fontId="0" fillId="0" borderId="10" xfId="0" applyBorder="1"/>
    <xf numFmtId="0" fontId="0" fillId="0" borderId="15" xfId="0" applyBorder="1"/>
    <xf numFmtId="0" fontId="0" fillId="0" borderId="14" xfId="0" applyBorder="1"/>
    <xf numFmtId="0" fontId="1" fillId="0" borderId="14" xfId="0" applyFont="1" applyBorder="1"/>
    <xf numFmtId="0" fontId="0" fillId="0" borderId="14" xfId="0" applyBorder="1" applyAlignment="1">
      <alignment horizontal="left" indent="1"/>
    </xf>
    <xf numFmtId="0" fontId="0" fillId="0" borderId="14" xfId="0" quotePrefix="1" applyBorder="1"/>
    <xf numFmtId="0" fontId="0" fillId="0" borderId="14" xfId="0" quotePrefix="1" applyBorder="1" applyAlignment="1">
      <alignment horizontal="left" indent="1"/>
    </xf>
    <xf numFmtId="0" fontId="0" fillId="0" borderId="16" xfId="0" quotePrefix="1" applyBorder="1" applyAlignment="1">
      <alignment horizontal="left" indent="1"/>
    </xf>
    <xf numFmtId="0" fontId="0" fillId="0" borderId="17" xfId="0" applyBorder="1"/>
    <xf numFmtId="0" fontId="0" fillId="2" borderId="14" xfId="0" applyFill="1" applyBorder="1"/>
    <xf numFmtId="0" fontId="0" fillId="2" borderId="15" xfId="0" applyFill="1" applyBorder="1"/>
    <xf numFmtId="0" fontId="0" fillId="2" borderId="18" xfId="0" applyFill="1" applyBorder="1"/>
    <xf numFmtId="0" fontId="0" fillId="2" borderId="10" xfId="0" applyFill="1" applyBorder="1"/>
    <xf numFmtId="0" fontId="3" fillId="2" borderId="14" xfId="0" applyFont="1" applyFill="1" applyBorder="1"/>
    <xf numFmtId="0" fontId="0" fillId="4" borderId="3" xfId="0" applyFill="1" applyBorder="1"/>
    <xf numFmtId="0" fontId="0" fillId="4" borderId="20" xfId="0" applyFill="1" applyBorder="1"/>
    <xf numFmtId="0" fontId="0" fillId="2" borderId="2" xfId="0" applyFill="1" applyBorder="1"/>
    <xf numFmtId="0" fontId="0" fillId="0" borderId="1" xfId="0" applyBorder="1" applyProtection="1">
      <protection locked="0"/>
    </xf>
    <xf numFmtId="0" fontId="0" fillId="2" borderId="1" xfId="0" applyFill="1" applyBorder="1" applyProtection="1">
      <protection locked="0"/>
    </xf>
    <xf numFmtId="0" fontId="0" fillId="2" borderId="19" xfId="0" applyFill="1" applyBorder="1"/>
    <xf numFmtId="0" fontId="0" fillId="2" borderId="0" xfId="0" applyFill="1"/>
    <xf numFmtId="0" fontId="0" fillId="2" borderId="0" xfId="0" applyFill="1" applyProtection="1">
      <protection locked="0"/>
    </xf>
    <xf numFmtId="0" fontId="3" fillId="2" borderId="0" xfId="0" applyFont="1" applyFill="1"/>
    <xf numFmtId="0" fontId="0" fillId="2" borderId="23" xfId="0" applyFill="1" applyBorder="1"/>
    <xf numFmtId="0" fontId="0" fillId="2" borderId="6" xfId="0" applyFill="1" applyBorder="1"/>
    <xf numFmtId="0" fontId="0" fillId="2" borderId="5" xfId="0" applyFill="1" applyBorder="1"/>
    <xf numFmtId="0" fontId="0" fillId="7" borderId="14" xfId="0" applyFill="1" applyBorder="1"/>
    <xf numFmtId="0" fontId="0" fillId="7" borderId="0" xfId="0" applyFill="1"/>
    <xf numFmtId="0" fontId="0" fillId="7" borderId="0" xfId="0" applyFill="1" applyProtection="1">
      <protection locked="0"/>
    </xf>
    <xf numFmtId="0" fontId="0" fillId="7" borderId="15" xfId="0" applyFill="1" applyBorder="1"/>
    <xf numFmtId="0" fontId="4" fillId="7" borderId="14" xfId="0" applyFont="1" applyFill="1" applyBorder="1"/>
    <xf numFmtId="0" fontId="4" fillId="7" borderId="0" xfId="0" applyFont="1" applyFill="1"/>
    <xf numFmtId="0" fontId="3" fillId="7" borderId="14" xfId="0" applyFont="1" applyFill="1" applyBorder="1"/>
    <xf numFmtId="0" fontId="3" fillId="7" borderId="0" xfId="0" applyFont="1" applyFill="1"/>
    <xf numFmtId="0" fontId="0" fillId="7" borderId="18" xfId="0" applyFill="1" applyBorder="1"/>
    <xf numFmtId="0" fontId="0" fillId="7" borderId="2" xfId="0" applyFill="1" applyBorder="1"/>
    <xf numFmtId="0" fontId="0" fillId="7" borderId="19" xfId="0" applyFill="1" applyBorder="1"/>
    <xf numFmtId="0" fontId="0" fillId="7" borderId="10" xfId="0" applyFill="1" applyBorder="1"/>
    <xf numFmtId="0" fontId="0" fillId="5" borderId="1" xfId="0" applyFill="1" applyBorder="1" applyProtection="1">
      <protection locked="0"/>
    </xf>
    <xf numFmtId="0" fontId="0" fillId="6" borderId="1" xfId="0" applyFill="1" applyBorder="1" applyProtection="1">
      <protection locked="0"/>
    </xf>
    <xf numFmtId="0" fontId="0" fillId="3" borderId="9" xfId="0" applyFill="1" applyBorder="1" applyAlignment="1">
      <alignment horizontal="left" vertical="top" wrapText="1"/>
    </xf>
    <xf numFmtId="0" fontId="0" fillId="7" borderId="3" xfId="0" applyFill="1" applyBorder="1" applyAlignment="1">
      <alignment horizontal="center"/>
    </xf>
    <xf numFmtId="0" fontId="0" fillId="7" borderId="5" xfId="0" applyFill="1" applyBorder="1"/>
    <xf numFmtId="0" fontId="0" fillId="7" borderId="22" xfId="0" applyFill="1" applyBorder="1" applyAlignment="1">
      <alignment horizontal="center"/>
    </xf>
    <xf numFmtId="0" fontId="0" fillId="7" borderId="24" xfId="0" applyFill="1" applyBorder="1" applyAlignment="1">
      <alignment horizontal="center"/>
    </xf>
    <xf numFmtId="0" fontId="0" fillId="4" borderId="24" xfId="0" applyFill="1" applyBorder="1"/>
    <xf numFmtId="0" fontId="0" fillId="7" borderId="27" xfId="0" applyFill="1" applyBorder="1"/>
    <xf numFmtId="0" fontId="0" fillId="7" borderId="21" xfId="0" applyFill="1" applyBorder="1"/>
    <xf numFmtId="0" fontId="0" fillId="7" borderId="28" xfId="0" applyFill="1" applyBorder="1"/>
    <xf numFmtId="0" fontId="0" fillId="7" borderId="29" xfId="0" applyFill="1" applyBorder="1"/>
    <xf numFmtId="0" fontId="0" fillId="7" borderId="30" xfId="0" applyFill="1" applyBorder="1"/>
    <xf numFmtId="0" fontId="0" fillId="7" borderId="6" xfId="0" applyFill="1" applyBorder="1"/>
    <xf numFmtId="0" fontId="0" fillId="7" borderId="23" xfId="0" applyFill="1" applyBorder="1"/>
    <xf numFmtId="0" fontId="0" fillId="7" borderId="32" xfId="0" applyFill="1" applyBorder="1"/>
    <xf numFmtId="0" fontId="0" fillId="7" borderId="33" xfId="0" applyFill="1" applyBorder="1" applyAlignment="1">
      <alignment wrapText="1"/>
    </xf>
    <xf numFmtId="0" fontId="0" fillId="7" borderId="34" xfId="0" applyFill="1" applyBorder="1"/>
    <xf numFmtId="0" fontId="0" fillId="4" borderId="35" xfId="0" applyFill="1" applyBorder="1"/>
    <xf numFmtId="0" fontId="0" fillId="4" borderId="36" xfId="0" applyFill="1" applyBorder="1"/>
    <xf numFmtId="0" fontId="0" fillId="4" borderId="37" xfId="0" applyFill="1" applyBorder="1"/>
    <xf numFmtId="0" fontId="2" fillId="7" borderId="38" xfId="0" applyFont="1" applyFill="1" applyBorder="1" applyAlignment="1">
      <alignment horizontal="center"/>
    </xf>
    <xf numFmtId="0" fontId="0" fillId="7" borderId="33" xfId="0" applyFill="1" applyBorder="1" applyAlignment="1">
      <alignment horizontal="center" vertical="top" wrapText="1"/>
    </xf>
    <xf numFmtId="164" fontId="0" fillId="7" borderId="38" xfId="0" applyNumberFormat="1" applyFill="1" applyBorder="1"/>
    <xf numFmtId="0" fontId="5" fillId="7" borderId="33" xfId="0" applyFont="1" applyFill="1" applyBorder="1" applyAlignment="1">
      <alignment horizontal="center" vertical="center"/>
    </xf>
    <xf numFmtId="164" fontId="0" fillId="7" borderId="34" xfId="0" applyNumberFormat="1" applyFill="1" applyBorder="1"/>
    <xf numFmtId="0" fontId="0" fillId="7" borderId="33" xfId="0" applyFill="1" applyBorder="1" applyAlignment="1">
      <alignment vertical="top"/>
    </xf>
    <xf numFmtId="0" fontId="0" fillId="7" borderId="34" xfId="0" applyFill="1" applyBorder="1" applyAlignment="1">
      <alignment horizontal="center"/>
    </xf>
    <xf numFmtId="0" fontId="0" fillId="7" borderId="38" xfId="0" applyFill="1" applyBorder="1" applyAlignment="1">
      <alignment horizontal="center"/>
    </xf>
    <xf numFmtId="0" fontId="0" fillId="4" borderId="39" xfId="0" applyFill="1" applyBorder="1"/>
    <xf numFmtId="0" fontId="0" fillId="7" borderId="12" xfId="0" applyFill="1" applyBorder="1"/>
    <xf numFmtId="0" fontId="0" fillId="7" borderId="40" xfId="0" applyFill="1" applyBorder="1"/>
    <xf numFmtId="0" fontId="0" fillId="7" borderId="41" xfId="0" applyFill="1" applyBorder="1"/>
    <xf numFmtId="0" fontId="0" fillId="7" borderId="17" xfId="0" applyFill="1" applyBorder="1"/>
    <xf numFmtId="0" fontId="4" fillId="2" borderId="14" xfId="0" applyFont="1" applyFill="1" applyBorder="1"/>
    <xf numFmtId="0" fontId="4" fillId="2" borderId="0" xfId="0" applyFont="1" applyFill="1"/>
    <xf numFmtId="0" fontId="0" fillId="2" borderId="33" xfId="0" applyFill="1" applyBorder="1" applyAlignment="1">
      <alignment vertical="top"/>
    </xf>
    <xf numFmtId="0" fontId="0" fillId="2" borderId="33" xfId="0" applyFill="1" applyBorder="1" applyAlignment="1">
      <alignment wrapText="1"/>
    </xf>
    <xf numFmtId="0" fontId="0" fillId="2" borderId="33" xfId="0" applyFill="1" applyBorder="1" applyAlignment="1">
      <alignment horizontal="center" vertical="top" wrapText="1"/>
    </xf>
    <xf numFmtId="0" fontId="5" fillId="2" borderId="33" xfId="0" applyFont="1" applyFill="1" applyBorder="1" applyAlignment="1">
      <alignment horizontal="center" vertical="center"/>
    </xf>
    <xf numFmtId="0" fontId="0" fillId="2" borderId="34" xfId="0" applyFill="1" applyBorder="1" applyAlignment="1">
      <alignment horizontal="center"/>
    </xf>
    <xf numFmtId="0" fontId="0" fillId="2" borderId="34" xfId="0" applyFill="1" applyBorder="1"/>
    <xf numFmtId="164" fontId="0" fillId="2" borderId="34" xfId="0" applyNumberFormat="1" applyFill="1" applyBorder="1"/>
    <xf numFmtId="0" fontId="0" fillId="2" borderId="22" xfId="0" applyFill="1" applyBorder="1" applyAlignment="1">
      <alignment horizontal="center"/>
    </xf>
    <xf numFmtId="0" fontId="0" fillId="2" borderId="24" xfId="0" applyFill="1" applyBorder="1" applyAlignment="1">
      <alignment horizontal="center"/>
    </xf>
    <xf numFmtId="0" fontId="0" fillId="2" borderId="3" xfId="0" applyFill="1" applyBorder="1" applyAlignment="1">
      <alignment horizontal="center"/>
    </xf>
    <xf numFmtId="0" fontId="0" fillId="2" borderId="27" xfId="0" applyFill="1" applyBorder="1"/>
    <xf numFmtId="0" fontId="0" fillId="2" borderId="21" xfId="0" applyFill="1" applyBorder="1"/>
    <xf numFmtId="0" fontId="0" fillId="2" borderId="28" xfId="0" applyFill="1" applyBorder="1"/>
    <xf numFmtId="0" fontId="0" fillId="2" borderId="38" xfId="0" applyFill="1" applyBorder="1" applyAlignment="1">
      <alignment horizontal="center"/>
    </xf>
    <xf numFmtId="0" fontId="0" fillId="2" borderId="29" xfId="0" applyFill="1" applyBorder="1"/>
    <xf numFmtId="0" fontId="0" fillId="2" borderId="30" xfId="0" applyFill="1" applyBorder="1"/>
    <xf numFmtId="0" fontId="0" fillId="2" borderId="32" xfId="0" applyFill="1" applyBorder="1"/>
    <xf numFmtId="164" fontId="0" fillId="2" borderId="38" xfId="0" applyNumberFormat="1" applyFill="1" applyBorder="1"/>
    <xf numFmtId="0" fontId="0" fillId="2" borderId="12" xfId="0" applyFill="1" applyBorder="1"/>
    <xf numFmtId="0" fontId="0" fillId="2" borderId="40" xfId="0" applyFill="1" applyBorder="1"/>
    <xf numFmtId="0" fontId="0" fillId="2" borderId="41" xfId="0" applyFill="1" applyBorder="1"/>
    <xf numFmtId="0" fontId="2" fillId="2" borderId="38" xfId="0" applyFont="1" applyFill="1" applyBorder="1" applyAlignment="1">
      <alignment horizontal="center"/>
    </xf>
    <xf numFmtId="0" fontId="0" fillId="2" borderId="17" xfId="0" applyFill="1" applyBorder="1"/>
    <xf numFmtId="0" fontId="0" fillId="12" borderId="14" xfId="0" applyFill="1" applyBorder="1"/>
    <xf numFmtId="0" fontId="0" fillId="12" borderId="0" xfId="0" applyFill="1"/>
    <xf numFmtId="0" fontId="0" fillId="12" borderId="0" xfId="0" applyFill="1" applyProtection="1">
      <protection locked="0"/>
    </xf>
    <xf numFmtId="0" fontId="0" fillId="12" borderId="15" xfId="0" applyFill="1" applyBorder="1"/>
    <xf numFmtId="0" fontId="4" fillId="12" borderId="14" xfId="0" applyFont="1" applyFill="1" applyBorder="1"/>
    <xf numFmtId="0" fontId="4" fillId="12" borderId="0" xfId="0" applyFont="1" applyFill="1"/>
    <xf numFmtId="0" fontId="3" fillId="12" borderId="14" xfId="0" applyFont="1" applyFill="1" applyBorder="1"/>
    <xf numFmtId="0" fontId="3" fillId="12" borderId="0" xfId="0" applyFont="1" applyFill="1"/>
    <xf numFmtId="0" fontId="0" fillId="12" borderId="33" xfId="0" applyFill="1" applyBorder="1" applyAlignment="1">
      <alignment vertical="top"/>
    </xf>
    <xf numFmtId="0" fontId="0" fillId="12" borderId="33" xfId="0" applyFill="1" applyBorder="1" applyAlignment="1">
      <alignment wrapText="1"/>
    </xf>
    <xf numFmtId="0" fontId="0" fillId="12" borderId="33" xfId="0" applyFill="1" applyBorder="1" applyAlignment="1">
      <alignment horizontal="center" vertical="top" wrapText="1"/>
    </xf>
    <xf numFmtId="0" fontId="5" fillId="12" borderId="33" xfId="0" applyFont="1" applyFill="1" applyBorder="1" applyAlignment="1">
      <alignment horizontal="center" vertical="center"/>
    </xf>
    <xf numFmtId="0" fontId="0" fillId="12" borderId="34" xfId="0" applyFill="1" applyBorder="1" applyAlignment="1">
      <alignment horizontal="center"/>
    </xf>
    <xf numFmtId="0" fontId="0" fillId="12" borderId="34" xfId="0" applyFill="1" applyBorder="1"/>
    <xf numFmtId="164" fontId="0" fillId="12" borderId="34" xfId="0" applyNumberFormat="1" applyFill="1" applyBorder="1"/>
    <xf numFmtId="0" fontId="0" fillId="12" borderId="22" xfId="0" applyFill="1" applyBorder="1" applyAlignment="1">
      <alignment horizontal="center"/>
    </xf>
    <xf numFmtId="0" fontId="0" fillId="12" borderId="24" xfId="0" applyFill="1" applyBorder="1" applyAlignment="1">
      <alignment horizontal="center"/>
    </xf>
    <xf numFmtId="0" fontId="0" fillId="12" borderId="3" xfId="0" applyFill="1" applyBorder="1" applyAlignment="1">
      <alignment horizontal="center"/>
    </xf>
    <xf numFmtId="0" fontId="0" fillId="12" borderId="27" xfId="0" applyFill="1" applyBorder="1"/>
    <xf numFmtId="0" fontId="0" fillId="12" borderId="21" xfId="0" applyFill="1" applyBorder="1"/>
    <xf numFmtId="0" fontId="0" fillId="12" borderId="28" xfId="0" applyFill="1" applyBorder="1"/>
    <xf numFmtId="0" fontId="0" fillId="12" borderId="6" xfId="0" applyFill="1" applyBorder="1"/>
    <xf numFmtId="0" fontId="0" fillId="12" borderId="18" xfId="0" applyFill="1" applyBorder="1"/>
    <xf numFmtId="0" fontId="0" fillId="12" borderId="19" xfId="0" applyFill="1" applyBorder="1"/>
    <xf numFmtId="0" fontId="0" fillId="12" borderId="2" xfId="0" applyFill="1" applyBorder="1"/>
    <xf numFmtId="0" fontId="0" fillId="12" borderId="38" xfId="0" applyFill="1" applyBorder="1" applyAlignment="1">
      <alignment horizontal="center"/>
    </xf>
    <xf numFmtId="0" fontId="0" fillId="12" borderId="29" xfId="0" applyFill="1" applyBorder="1"/>
    <xf numFmtId="0" fontId="0" fillId="12" borderId="30" xfId="0" applyFill="1" applyBorder="1"/>
    <xf numFmtId="0" fontId="0" fillId="12" borderId="32" xfId="0" applyFill="1" applyBorder="1"/>
    <xf numFmtId="164" fontId="0" fillId="12" borderId="38" xfId="0" applyNumberFormat="1" applyFill="1" applyBorder="1"/>
    <xf numFmtId="0" fontId="0" fillId="12" borderId="12" xfId="0" applyFill="1" applyBorder="1"/>
    <xf numFmtId="0" fontId="0" fillId="12" borderId="40" xfId="0" applyFill="1" applyBorder="1"/>
    <xf numFmtId="0" fontId="0" fillId="12" borderId="41" xfId="0" applyFill="1" applyBorder="1"/>
    <xf numFmtId="0" fontId="2" fillId="12" borderId="38" xfId="0" applyFont="1" applyFill="1" applyBorder="1" applyAlignment="1">
      <alignment horizontal="center"/>
    </xf>
    <xf numFmtId="0" fontId="0" fillId="12" borderId="5" xfId="0" applyFill="1" applyBorder="1"/>
    <xf numFmtId="0" fontId="0" fillId="12" borderId="10" xfId="0" applyFill="1" applyBorder="1"/>
    <xf numFmtId="0" fontId="0" fillId="12" borderId="17" xfId="0" applyFill="1" applyBorder="1"/>
    <xf numFmtId="0" fontId="0" fillId="13" borderId="14" xfId="0" applyFill="1" applyBorder="1"/>
    <xf numFmtId="0" fontId="0" fillId="13" borderId="0" xfId="0" applyFill="1"/>
    <xf numFmtId="0" fontId="0" fillId="13" borderId="0" xfId="0" applyFill="1" applyProtection="1">
      <protection locked="0"/>
    </xf>
    <xf numFmtId="0" fontId="0" fillId="13" borderId="15" xfId="0" applyFill="1" applyBorder="1"/>
    <xf numFmtId="0" fontId="4" fillId="13" borderId="14" xfId="0" applyFont="1" applyFill="1" applyBorder="1"/>
    <xf numFmtId="0" fontId="4" fillId="13" borderId="0" xfId="0" applyFont="1" applyFill="1"/>
    <xf numFmtId="0" fontId="3" fillId="13" borderId="14" xfId="0" applyFont="1" applyFill="1" applyBorder="1"/>
    <xf numFmtId="0" fontId="3" fillId="13" borderId="0" xfId="0" applyFont="1" applyFill="1"/>
    <xf numFmtId="0" fontId="0" fillId="13" borderId="33" xfId="0" applyFill="1" applyBorder="1" applyAlignment="1">
      <alignment vertical="top"/>
    </xf>
    <xf numFmtId="0" fontId="0" fillId="13" borderId="33" xfId="0" applyFill="1" applyBorder="1" applyAlignment="1">
      <alignment wrapText="1"/>
    </xf>
    <xf numFmtId="0" fontId="0" fillId="13" borderId="33" xfId="0" applyFill="1" applyBorder="1" applyAlignment="1">
      <alignment horizontal="center" vertical="top" wrapText="1"/>
    </xf>
    <xf numFmtId="0" fontId="5" fillId="13" borderId="33" xfId="0" applyFont="1" applyFill="1" applyBorder="1" applyAlignment="1">
      <alignment horizontal="center" vertical="center"/>
    </xf>
    <xf numFmtId="0" fontId="0" fillId="13" borderId="34" xfId="0" applyFill="1" applyBorder="1" applyAlignment="1">
      <alignment horizontal="center"/>
    </xf>
    <xf numFmtId="0" fontId="0" fillId="13" borderId="34" xfId="0" applyFill="1" applyBorder="1"/>
    <xf numFmtId="164" fontId="0" fillId="13" borderId="34" xfId="0" applyNumberFormat="1" applyFill="1" applyBorder="1"/>
    <xf numFmtId="0" fontId="0" fillId="13" borderId="22" xfId="0" applyFill="1" applyBorder="1" applyAlignment="1">
      <alignment horizontal="center"/>
    </xf>
    <xf numFmtId="0" fontId="0" fillId="13" borderId="24" xfId="0" applyFill="1" applyBorder="1" applyAlignment="1">
      <alignment horizontal="center"/>
    </xf>
    <xf numFmtId="0" fontId="0" fillId="13" borderId="3" xfId="0" applyFill="1" applyBorder="1" applyAlignment="1">
      <alignment horizontal="center"/>
    </xf>
    <xf numFmtId="0" fontId="0" fillId="13" borderId="27" xfId="0" applyFill="1" applyBorder="1"/>
    <xf numFmtId="0" fontId="0" fillId="13" borderId="21" xfId="0" applyFill="1" applyBorder="1"/>
    <xf numFmtId="0" fontId="0" fillId="13" borderId="28" xfId="0" applyFill="1" applyBorder="1"/>
    <xf numFmtId="0" fontId="0" fillId="13" borderId="6" xfId="0" applyFill="1" applyBorder="1"/>
    <xf numFmtId="0" fontId="0" fillId="13" borderId="18" xfId="0" applyFill="1" applyBorder="1"/>
    <xf numFmtId="0" fontId="0" fillId="13" borderId="19" xfId="0" applyFill="1" applyBorder="1"/>
    <xf numFmtId="0" fontId="0" fillId="13" borderId="2" xfId="0" applyFill="1" applyBorder="1"/>
    <xf numFmtId="0" fontId="0" fillId="13" borderId="38" xfId="0" applyFill="1" applyBorder="1" applyAlignment="1">
      <alignment horizontal="center"/>
    </xf>
    <xf numFmtId="0" fontId="0" fillId="13" borderId="29" xfId="0" applyFill="1" applyBorder="1"/>
    <xf numFmtId="0" fontId="0" fillId="13" borderId="30" xfId="0" applyFill="1" applyBorder="1"/>
    <xf numFmtId="0" fontId="0" fillId="13" borderId="32" xfId="0" applyFill="1" applyBorder="1"/>
    <xf numFmtId="164" fontId="0" fillId="13" borderId="38" xfId="0" applyNumberFormat="1" applyFill="1" applyBorder="1"/>
    <xf numFmtId="0" fontId="0" fillId="13" borderId="12" xfId="0" applyFill="1" applyBorder="1"/>
    <xf numFmtId="0" fontId="0" fillId="13" borderId="40" xfId="0" applyFill="1" applyBorder="1"/>
    <xf numFmtId="0" fontId="0" fillId="13" borderId="41" xfId="0" applyFill="1" applyBorder="1"/>
    <xf numFmtId="0" fontId="2" fillId="13" borderId="38" xfId="0" applyFont="1" applyFill="1" applyBorder="1" applyAlignment="1">
      <alignment horizontal="center"/>
    </xf>
    <xf numFmtId="0" fontId="0" fillId="13" borderId="5" xfId="0" applyFill="1" applyBorder="1"/>
    <xf numFmtId="0" fontId="0" fillId="13" borderId="10" xfId="0" applyFill="1" applyBorder="1"/>
    <xf numFmtId="0" fontId="0" fillId="13" borderId="17" xfId="0" applyFill="1" applyBorder="1"/>
    <xf numFmtId="0" fontId="0" fillId="14" borderId="35" xfId="0" applyFill="1" applyBorder="1"/>
    <xf numFmtId="0" fontId="0" fillId="14" borderId="36" xfId="0" applyFill="1" applyBorder="1"/>
    <xf numFmtId="0" fontId="0" fillId="14" borderId="37" xfId="0" applyFill="1" applyBorder="1"/>
    <xf numFmtId="0" fontId="0" fillId="14" borderId="20" xfId="0" applyFill="1" applyBorder="1"/>
    <xf numFmtId="0" fontId="0" fillId="14" borderId="24" xfId="0" applyFill="1" applyBorder="1"/>
    <xf numFmtId="0" fontId="0" fillId="14" borderId="3" xfId="0" applyFill="1" applyBorder="1"/>
    <xf numFmtId="0" fontId="0" fillId="14" borderId="14" xfId="0" applyFill="1" applyBorder="1"/>
    <xf numFmtId="0" fontId="0" fillId="7" borderId="42" xfId="0" applyFill="1" applyBorder="1"/>
    <xf numFmtId="0" fontId="0" fillId="7" borderId="43" xfId="0" applyFill="1" applyBorder="1" applyAlignment="1">
      <alignment horizontal="center"/>
    </xf>
    <xf numFmtId="0" fontId="0" fillId="7" borderId="46" xfId="0" applyFill="1" applyBorder="1"/>
    <xf numFmtId="0" fontId="4" fillId="7" borderId="46" xfId="0" applyFont="1" applyFill="1" applyBorder="1"/>
    <xf numFmtId="0" fontId="3" fillId="7" borderId="46" xfId="0" applyFont="1" applyFill="1" applyBorder="1"/>
    <xf numFmtId="0" fontId="3" fillId="7" borderId="49" xfId="0" applyFont="1" applyFill="1" applyBorder="1" applyAlignment="1">
      <alignment horizontal="center"/>
    </xf>
    <xf numFmtId="0" fontId="3" fillId="7" borderId="50" xfId="0" quotePrefix="1" applyFont="1" applyFill="1" applyBorder="1" applyAlignment="1">
      <alignment horizontal="center"/>
    </xf>
    <xf numFmtId="0" fontId="0" fillId="7" borderId="1" xfId="0" applyFill="1" applyBorder="1" applyAlignment="1">
      <alignment horizontal="center" vertical="center" wrapText="1"/>
    </xf>
    <xf numFmtId="1" fontId="6" fillId="7" borderId="34" xfId="0" applyNumberFormat="1" applyFont="1" applyFill="1" applyBorder="1" applyAlignment="1">
      <alignment horizontal="right"/>
    </xf>
    <xf numFmtId="1" fontId="6" fillId="12" borderId="34" xfId="0" applyNumberFormat="1" applyFont="1" applyFill="1" applyBorder="1" applyAlignment="1">
      <alignment horizontal="right"/>
    </xf>
    <xf numFmtId="1" fontId="6" fillId="13" borderId="34" xfId="0" applyNumberFormat="1" applyFont="1" applyFill="1" applyBorder="1" applyAlignment="1">
      <alignment horizontal="right"/>
    </xf>
    <xf numFmtId="1" fontId="6" fillId="2" borderId="34" xfId="0" applyNumberFormat="1" applyFont="1" applyFill="1" applyBorder="1" applyAlignment="1">
      <alignment horizontal="right"/>
    </xf>
    <xf numFmtId="0" fontId="11" fillId="0" borderId="14" xfId="0" applyFont="1" applyBorder="1" applyAlignment="1">
      <alignment horizontal="left" indent="1"/>
    </xf>
    <xf numFmtId="0" fontId="11" fillId="7" borderId="16" xfId="0" applyFont="1" applyFill="1" applyBorder="1" applyAlignment="1">
      <alignment horizontal="left" indent="1"/>
    </xf>
    <xf numFmtId="0" fontId="11" fillId="2" borderId="16" xfId="0" applyFont="1" applyFill="1" applyBorder="1" applyAlignment="1">
      <alignment horizontal="left" indent="1"/>
    </xf>
    <xf numFmtId="0" fontId="11" fillId="13" borderId="16" xfId="0" applyFont="1" applyFill="1" applyBorder="1" applyAlignment="1">
      <alignment horizontal="left" indent="1"/>
    </xf>
    <xf numFmtId="0" fontId="11" fillId="12" borderId="16" xfId="0" applyFont="1" applyFill="1" applyBorder="1" applyAlignment="1">
      <alignment horizontal="left" indent="1"/>
    </xf>
    <xf numFmtId="0" fontId="11" fillId="7" borderId="0" xfId="0" applyFont="1" applyFill="1"/>
    <xf numFmtId="0" fontId="3" fillId="15" borderId="3" xfId="0" applyFont="1" applyFill="1" applyBorder="1" applyAlignment="1" applyProtection="1">
      <alignment horizontal="center" wrapText="1"/>
      <protection locked="0"/>
    </xf>
    <xf numFmtId="0" fontId="3" fillId="15" borderId="1" xfId="0" applyFont="1" applyFill="1" applyBorder="1" applyAlignment="1" applyProtection="1">
      <alignment horizontal="center" wrapText="1"/>
      <protection locked="0"/>
    </xf>
    <xf numFmtId="0" fontId="15" fillId="0" borderId="1" xfId="0" applyFont="1" applyBorder="1" applyAlignment="1">
      <alignment vertical="top" wrapText="1"/>
    </xf>
    <xf numFmtId="0" fontId="15" fillId="0" borderId="1" xfId="0" applyFont="1" applyBorder="1" applyAlignment="1">
      <alignment horizontal="left" vertical="top" wrapText="1"/>
    </xf>
    <xf numFmtId="0" fontId="15" fillId="3" borderId="9" xfId="0" applyFont="1" applyFill="1" applyBorder="1" applyAlignment="1">
      <alignment horizontal="left" vertical="top" wrapText="1"/>
    </xf>
    <xf numFmtId="0" fontId="0" fillId="8" borderId="1" xfId="0" applyFill="1" applyBorder="1"/>
    <xf numFmtId="0" fontId="0" fillId="9" borderId="1" xfId="0" applyFill="1" applyBorder="1"/>
    <xf numFmtId="0" fontId="0" fillId="10" borderId="1" xfId="0" applyFill="1" applyBorder="1"/>
    <xf numFmtId="0" fontId="0" fillId="11" borderId="1" xfId="0" applyFill="1" applyBorder="1"/>
    <xf numFmtId="0" fontId="0" fillId="2" borderId="1" xfId="0" applyFill="1" applyBorder="1"/>
    <xf numFmtId="0" fontId="0" fillId="5" borderId="1" xfId="0" applyFill="1" applyBorder="1"/>
    <xf numFmtId="0" fontId="0" fillId="6" borderId="1" xfId="0" applyFill="1" applyBorder="1"/>
    <xf numFmtId="0" fontId="15" fillId="0" borderId="7" xfId="0" applyFont="1" applyBorder="1" applyAlignment="1">
      <alignment vertical="top" wrapText="1"/>
    </xf>
    <xf numFmtId="0" fontId="15" fillId="0" borderId="8" xfId="0" applyFont="1" applyBorder="1" applyAlignment="1">
      <alignment vertical="top" wrapText="1"/>
    </xf>
    <xf numFmtId="0" fontId="15" fillId="8" borderId="7" xfId="0" applyFont="1" applyFill="1" applyBorder="1" applyAlignment="1">
      <alignment vertical="top" wrapText="1"/>
    </xf>
    <xf numFmtId="0" fontId="0" fillId="8" borderId="1" xfId="0" applyFill="1" applyBorder="1" applyProtection="1">
      <protection locked="0"/>
    </xf>
    <xf numFmtId="0" fontId="0" fillId="9" borderId="1" xfId="0" applyFill="1" applyBorder="1" applyProtection="1">
      <protection locked="0"/>
    </xf>
    <xf numFmtId="0" fontId="0" fillId="10" borderId="1" xfId="0" applyFill="1" applyBorder="1" applyProtection="1">
      <protection locked="0"/>
    </xf>
    <xf numFmtId="0" fontId="0" fillId="11" borderId="1" xfId="0" applyFill="1" applyBorder="1" applyProtection="1">
      <protection locked="0"/>
    </xf>
    <xf numFmtId="0" fontId="8" fillId="0" borderId="11" xfId="0" applyFont="1" applyBorder="1" applyAlignment="1">
      <alignment horizontal="center"/>
    </xf>
    <xf numFmtId="0" fontId="8" fillId="0" borderId="12" xfId="0" applyFont="1" applyBorder="1" applyAlignment="1">
      <alignment horizontal="center"/>
    </xf>
    <xf numFmtId="0" fontId="8" fillId="0" borderId="13" xfId="0" applyFont="1" applyBorder="1" applyAlignment="1">
      <alignment horizontal="center"/>
    </xf>
    <xf numFmtId="0" fontId="8" fillId="0" borderId="14" xfId="0" applyFont="1" applyBorder="1" applyAlignment="1">
      <alignment horizontal="center"/>
    </xf>
    <xf numFmtId="0" fontId="8" fillId="0" borderId="0" xfId="0" applyFont="1" applyAlignment="1">
      <alignment horizontal="center"/>
    </xf>
    <xf numFmtId="0" fontId="8" fillId="0" borderId="15" xfId="0" applyFont="1" applyBorder="1" applyAlignment="1">
      <alignment horizontal="center"/>
    </xf>
    <xf numFmtId="0" fontId="17" fillId="0" borderId="14" xfId="0" applyFont="1" applyBorder="1" applyAlignment="1">
      <alignment horizontal="center"/>
    </xf>
    <xf numFmtId="0" fontId="17" fillId="0" borderId="0" xfId="0" applyFont="1" applyAlignment="1">
      <alignment horizontal="center"/>
    </xf>
    <xf numFmtId="0" fontId="17" fillId="0" borderId="15" xfId="0" applyFont="1" applyBorder="1" applyAlignment="1">
      <alignment horizontal="center"/>
    </xf>
    <xf numFmtId="0" fontId="0" fillId="0" borderId="10" xfId="0" applyBorder="1" applyAlignment="1">
      <alignment horizontal="center"/>
    </xf>
    <xf numFmtId="0" fontId="11" fillId="0" borderId="11" xfId="0" applyFont="1" applyBorder="1" applyAlignment="1">
      <alignment horizontal="left"/>
    </xf>
    <xf numFmtId="0" fontId="11" fillId="0" borderId="12" xfId="0" applyFont="1" applyBorder="1" applyAlignment="1">
      <alignment horizontal="left"/>
    </xf>
    <xf numFmtId="0" fontId="0" fillId="0" borderId="12" xfId="0"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0" fillId="15" borderId="11" xfId="0" applyFill="1" applyBorder="1" applyAlignment="1" applyProtection="1">
      <alignment horizontal="center"/>
      <protection locked="0"/>
    </xf>
    <xf numFmtId="0" fontId="0" fillId="15" borderId="12" xfId="0" applyFill="1" applyBorder="1" applyAlignment="1" applyProtection="1">
      <alignment horizontal="center"/>
      <protection locked="0"/>
    </xf>
    <xf numFmtId="0" fontId="0" fillId="15" borderId="13" xfId="0" applyFill="1" applyBorder="1" applyAlignment="1" applyProtection="1">
      <alignment horizontal="center"/>
      <protection locked="0"/>
    </xf>
    <xf numFmtId="0" fontId="0" fillId="15" borderId="14" xfId="0" applyFill="1" applyBorder="1" applyAlignment="1" applyProtection="1">
      <alignment horizontal="center"/>
      <protection locked="0"/>
    </xf>
    <xf numFmtId="0" fontId="0" fillId="15" borderId="0" xfId="0" applyFill="1" applyAlignment="1" applyProtection="1">
      <alignment horizontal="center"/>
      <protection locked="0"/>
    </xf>
    <xf numFmtId="0" fontId="0" fillId="15" borderId="15" xfId="0" applyFill="1" applyBorder="1" applyAlignment="1" applyProtection="1">
      <alignment horizontal="center"/>
      <protection locked="0"/>
    </xf>
    <xf numFmtId="0" fontId="0" fillId="15" borderId="16" xfId="0" applyFill="1" applyBorder="1" applyAlignment="1" applyProtection="1">
      <alignment horizontal="center"/>
      <protection locked="0"/>
    </xf>
    <xf numFmtId="0" fontId="0" fillId="15" borderId="10" xfId="0" applyFill="1" applyBorder="1" applyAlignment="1" applyProtection="1">
      <alignment horizontal="center"/>
      <protection locked="0"/>
    </xf>
    <xf numFmtId="0" fontId="0" fillId="15" borderId="17" xfId="0" applyFill="1" applyBorder="1" applyAlignment="1" applyProtection="1">
      <alignment horizontal="center"/>
      <protection locked="0"/>
    </xf>
    <xf numFmtId="0" fontId="0" fillId="0" borderId="2" xfId="0" applyBorder="1" applyAlignment="1" applyProtection="1">
      <alignment horizontal="left" wrapText="1"/>
      <protection locked="0"/>
    </xf>
    <xf numFmtId="0" fontId="0" fillId="0" borderId="3" xfId="0" applyBorder="1" applyAlignment="1" applyProtection="1">
      <alignment horizontal="left" wrapText="1"/>
      <protection locked="0"/>
    </xf>
    <xf numFmtId="0" fontId="0" fillId="0" borderId="4" xfId="0" applyBorder="1" applyAlignment="1" applyProtection="1">
      <alignment horizontal="left" wrapText="1"/>
      <protection locked="0"/>
    </xf>
    <xf numFmtId="0" fontId="3" fillId="15" borderId="2" xfId="0" applyFont="1" applyFill="1" applyBorder="1" applyAlignment="1" applyProtection="1">
      <alignment horizontal="left" wrapText="1"/>
      <protection locked="0"/>
    </xf>
    <xf numFmtId="0" fontId="3" fillId="15" borderId="4" xfId="0" applyFont="1" applyFill="1" applyBorder="1" applyAlignment="1" applyProtection="1">
      <alignment horizontal="left" wrapText="1"/>
      <protection locked="0"/>
    </xf>
    <xf numFmtId="0" fontId="0" fillId="7" borderId="2" xfId="0" applyFill="1" applyBorder="1" applyAlignment="1">
      <alignment horizontal="center" wrapText="1"/>
    </xf>
    <xf numFmtId="0" fontId="0" fillId="7" borderId="4" xfId="0" applyFill="1" applyBorder="1" applyAlignment="1">
      <alignment horizontal="center" wrapText="1"/>
    </xf>
    <xf numFmtId="0" fontId="8" fillId="7" borderId="23" xfId="0" applyFont="1" applyFill="1" applyBorder="1" applyAlignment="1">
      <alignment horizontal="center" vertical="top"/>
    </xf>
    <xf numFmtId="0" fontId="8" fillId="7" borderId="44" xfId="0" applyFont="1" applyFill="1" applyBorder="1" applyAlignment="1">
      <alignment horizontal="center" vertical="top"/>
    </xf>
    <xf numFmtId="0" fontId="8" fillId="7" borderId="45" xfId="0" applyFont="1" applyFill="1" applyBorder="1" applyAlignment="1">
      <alignment horizontal="center" vertical="top"/>
    </xf>
    <xf numFmtId="0" fontId="0" fillId="0" borderId="2" xfId="0" applyBorder="1" applyAlignment="1" applyProtection="1">
      <alignment horizontal="lef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3" fillId="7" borderId="47" xfId="0" applyFont="1" applyFill="1" applyBorder="1" applyAlignment="1">
      <alignment horizontal="center"/>
    </xf>
    <xf numFmtId="0" fontId="3" fillId="7" borderId="12" xfId="0" applyFont="1" applyFill="1" applyBorder="1" applyAlignment="1">
      <alignment horizontal="center"/>
    </xf>
    <xf numFmtId="0" fontId="3" fillId="7" borderId="13" xfId="0" applyFont="1" applyFill="1" applyBorder="1" applyAlignment="1">
      <alignment horizontal="center"/>
    </xf>
    <xf numFmtId="0" fontId="3" fillId="7" borderId="11" xfId="0" applyFont="1" applyFill="1" applyBorder="1" applyAlignment="1">
      <alignment horizontal="center"/>
    </xf>
    <xf numFmtId="0" fontId="0" fillId="7" borderId="11" xfId="0" applyFill="1" applyBorder="1" applyAlignment="1">
      <alignment horizontal="center"/>
    </xf>
    <xf numFmtId="0" fontId="0" fillId="7" borderId="48" xfId="0" applyFill="1" applyBorder="1" applyAlignment="1">
      <alignment horizontal="center"/>
    </xf>
    <xf numFmtId="0" fontId="0" fillId="0" borderId="11"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4" xfId="0" applyBorder="1" applyAlignment="1" applyProtection="1">
      <alignment horizontal="center"/>
      <protection locked="0"/>
    </xf>
    <xf numFmtId="0" fontId="0" fillId="0" borderId="0" xfId="0" applyAlignment="1" applyProtection="1">
      <alignment horizontal="center"/>
      <protection locked="0"/>
    </xf>
    <xf numFmtId="0" fontId="0" fillId="0" borderId="15"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10" xfId="0" applyBorder="1" applyAlignment="1" applyProtection="1">
      <alignment horizontal="center"/>
      <protection locked="0"/>
    </xf>
    <xf numFmtId="0" fontId="0" fillId="0" borderId="17" xfId="0" applyBorder="1" applyAlignment="1" applyProtection="1">
      <alignment horizontal="center"/>
      <protection locked="0"/>
    </xf>
    <xf numFmtId="0" fontId="8" fillId="7" borderId="11" xfId="0" applyFont="1" applyFill="1" applyBorder="1" applyAlignment="1">
      <alignment horizontal="center" vertical="top"/>
    </xf>
    <xf numFmtId="0" fontId="8" fillId="7" borderId="12" xfId="0" applyFont="1" applyFill="1" applyBorder="1" applyAlignment="1">
      <alignment horizontal="center" vertical="top"/>
    </xf>
    <xf numFmtId="0" fontId="8" fillId="7" borderId="13" xfId="0" applyFont="1" applyFill="1" applyBorder="1" applyAlignment="1">
      <alignment horizontal="center" vertical="top"/>
    </xf>
    <xf numFmtId="14" fontId="0" fillId="7" borderId="2" xfId="0" applyNumberFormat="1" applyFill="1" applyBorder="1" applyAlignment="1">
      <alignment horizontal="left"/>
    </xf>
    <xf numFmtId="14" fontId="0" fillId="7" borderId="3" xfId="0" applyNumberFormat="1" applyFill="1" applyBorder="1" applyAlignment="1">
      <alignment horizontal="left"/>
    </xf>
    <xf numFmtId="14" fontId="0" fillId="7" borderId="4" xfId="0" applyNumberFormat="1" applyFill="1" applyBorder="1" applyAlignment="1">
      <alignment horizontal="left"/>
    </xf>
    <xf numFmtId="0" fontId="0" fillId="7" borderId="2" xfId="0" applyFill="1" applyBorder="1" applyAlignment="1">
      <alignment horizontal="left"/>
    </xf>
    <xf numFmtId="0" fontId="0" fillId="7" borderId="3" xfId="0" applyFill="1" applyBorder="1" applyAlignment="1">
      <alignment horizontal="left"/>
    </xf>
    <xf numFmtId="0" fontId="0" fillId="7" borderId="4" xfId="0" applyFill="1" applyBorder="1" applyAlignment="1">
      <alignment horizontal="left"/>
    </xf>
    <xf numFmtId="0" fontId="0" fillId="7" borderId="24" xfId="0" applyFill="1" applyBorder="1" applyAlignment="1">
      <alignment horizontal="left"/>
    </xf>
    <xf numFmtId="0" fontId="0" fillId="7" borderId="22" xfId="0" applyFill="1" applyBorder="1" applyAlignment="1">
      <alignment horizontal="center"/>
    </xf>
    <xf numFmtId="0" fontId="0" fillId="7" borderId="24" xfId="0" applyFill="1" applyBorder="1" applyAlignment="1">
      <alignment horizontal="center"/>
    </xf>
    <xf numFmtId="0" fontId="0" fillId="7" borderId="26" xfId="0" applyFill="1" applyBorder="1" applyAlignment="1">
      <alignment horizontal="center" vertical="top" wrapText="1"/>
    </xf>
    <xf numFmtId="0" fontId="0" fillId="7" borderId="25" xfId="0" applyFill="1" applyBorder="1" applyAlignment="1">
      <alignment horizontal="center" vertical="top" wrapText="1"/>
    </xf>
    <xf numFmtId="0" fontId="0" fillId="7" borderId="3" xfId="0" applyFill="1" applyBorder="1" applyAlignment="1">
      <alignment horizontal="center"/>
    </xf>
    <xf numFmtId="0" fontId="0" fillId="7" borderId="31" xfId="0" applyFill="1" applyBorder="1" applyAlignment="1">
      <alignment horizontal="center" vertical="top" wrapText="1"/>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0" xfId="0"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14" fontId="0" fillId="2" borderId="2" xfId="0" applyNumberFormat="1" applyFill="1" applyBorder="1" applyAlignment="1">
      <alignment horizontal="left"/>
    </xf>
    <xf numFmtId="14" fontId="0" fillId="2" borderId="3" xfId="0" applyNumberFormat="1" applyFill="1" applyBorder="1" applyAlignment="1">
      <alignment horizontal="left"/>
    </xf>
    <xf numFmtId="14" fontId="0" fillId="2" borderId="4" xfId="0" applyNumberFormat="1" applyFill="1" applyBorder="1" applyAlignment="1">
      <alignment horizontal="left"/>
    </xf>
    <xf numFmtId="0" fontId="0" fillId="2" borderId="2" xfId="0" applyFill="1" applyBorder="1" applyAlignment="1">
      <alignment horizontal="left"/>
    </xf>
    <xf numFmtId="0" fontId="0" fillId="2" borderId="3" xfId="0" applyFill="1" applyBorder="1" applyAlignment="1">
      <alignment horizontal="left"/>
    </xf>
    <xf numFmtId="0" fontId="0" fillId="2" borderId="4" xfId="0" applyFill="1" applyBorder="1" applyAlignment="1">
      <alignment horizontal="left"/>
    </xf>
    <xf numFmtId="0" fontId="0" fillId="2" borderId="22" xfId="0" applyFill="1" applyBorder="1" applyAlignment="1">
      <alignment horizontal="center"/>
    </xf>
    <xf numFmtId="0" fontId="0" fillId="2" borderId="24" xfId="0" applyFill="1" applyBorder="1" applyAlignment="1">
      <alignment horizontal="center"/>
    </xf>
    <xf numFmtId="0" fontId="0" fillId="2" borderId="26" xfId="0" applyFill="1" applyBorder="1" applyAlignment="1">
      <alignment horizontal="center" vertical="top" wrapText="1"/>
    </xf>
    <xf numFmtId="0" fontId="0" fillId="2" borderId="25" xfId="0" applyFill="1" applyBorder="1" applyAlignment="1">
      <alignment horizontal="center" vertical="top" wrapText="1"/>
    </xf>
    <xf numFmtId="0" fontId="0" fillId="2" borderId="3" xfId="0" applyFill="1" applyBorder="1" applyAlignment="1">
      <alignment horizontal="center"/>
    </xf>
    <xf numFmtId="0" fontId="0" fillId="2" borderId="31" xfId="0" applyFill="1" applyBorder="1" applyAlignment="1">
      <alignment horizontal="center" vertical="top" wrapText="1"/>
    </xf>
    <xf numFmtId="0" fontId="8" fillId="2" borderId="11" xfId="0" applyFont="1" applyFill="1" applyBorder="1" applyAlignment="1">
      <alignment horizontal="center" vertical="top"/>
    </xf>
    <xf numFmtId="0" fontId="8" fillId="2" borderId="12" xfId="0" applyFont="1" applyFill="1" applyBorder="1" applyAlignment="1">
      <alignment horizontal="center" vertical="top"/>
    </xf>
    <xf numFmtId="0" fontId="8" fillId="2" borderId="13" xfId="0" applyFont="1" applyFill="1" applyBorder="1" applyAlignment="1">
      <alignment horizontal="center" vertical="top"/>
    </xf>
    <xf numFmtId="0" fontId="0" fillId="2" borderId="24" xfId="0" applyFill="1" applyBorder="1" applyAlignment="1">
      <alignment horizontal="left"/>
    </xf>
    <xf numFmtId="0" fontId="0" fillId="13" borderId="22" xfId="0" applyFill="1" applyBorder="1" applyAlignment="1">
      <alignment horizontal="center"/>
    </xf>
    <xf numFmtId="0" fontId="0" fillId="13" borderId="24" xfId="0" applyFill="1" applyBorder="1" applyAlignment="1">
      <alignment horizontal="center"/>
    </xf>
    <xf numFmtId="0" fontId="0" fillId="13" borderId="3" xfId="0" applyFill="1" applyBorder="1" applyAlignment="1">
      <alignment horizontal="center"/>
    </xf>
    <xf numFmtId="14" fontId="0" fillId="13" borderId="2" xfId="0" applyNumberFormat="1" applyFill="1" applyBorder="1" applyAlignment="1">
      <alignment horizontal="left"/>
    </xf>
    <xf numFmtId="14" fontId="0" fillId="13" borderId="3" xfId="0" applyNumberFormat="1" applyFill="1" applyBorder="1" applyAlignment="1">
      <alignment horizontal="left"/>
    </xf>
    <xf numFmtId="14" fontId="0" fillId="13" borderId="4" xfId="0" applyNumberFormat="1" applyFill="1" applyBorder="1" applyAlignment="1">
      <alignment horizontal="left"/>
    </xf>
    <xf numFmtId="0" fontId="0" fillId="13" borderId="2" xfId="0" applyFill="1" applyBorder="1" applyAlignment="1">
      <alignment horizontal="left"/>
    </xf>
    <xf numFmtId="0" fontId="0" fillId="13" borderId="3" xfId="0" applyFill="1" applyBorder="1" applyAlignment="1">
      <alignment horizontal="left"/>
    </xf>
    <xf numFmtId="0" fontId="0" fillId="13" borderId="4" xfId="0" applyFill="1" applyBorder="1" applyAlignment="1">
      <alignment horizontal="left"/>
    </xf>
    <xf numFmtId="0" fontId="8" fillId="13" borderId="11" xfId="0" applyFont="1" applyFill="1" applyBorder="1" applyAlignment="1">
      <alignment horizontal="center" vertical="top"/>
    </xf>
    <xf numFmtId="0" fontId="8" fillId="13" borderId="12" xfId="0" applyFont="1" applyFill="1" applyBorder="1" applyAlignment="1">
      <alignment horizontal="center" vertical="top"/>
    </xf>
    <xf numFmtId="0" fontId="8" fillId="13" borderId="13" xfId="0" applyFont="1" applyFill="1" applyBorder="1" applyAlignment="1">
      <alignment horizontal="center" vertical="top"/>
    </xf>
    <xf numFmtId="0" fontId="0" fillId="13" borderId="24" xfId="0" applyFill="1" applyBorder="1" applyAlignment="1">
      <alignment horizontal="left"/>
    </xf>
    <xf numFmtId="0" fontId="0" fillId="13" borderId="26" xfId="0" applyFill="1" applyBorder="1" applyAlignment="1">
      <alignment horizontal="center" vertical="top" wrapText="1"/>
    </xf>
    <xf numFmtId="0" fontId="0" fillId="13" borderId="25" xfId="0" applyFill="1" applyBorder="1" applyAlignment="1">
      <alignment horizontal="center" vertical="top" wrapText="1"/>
    </xf>
    <xf numFmtId="0" fontId="0" fillId="13" borderId="31" xfId="0" applyFill="1" applyBorder="1" applyAlignment="1">
      <alignment horizontal="center" vertical="top" wrapText="1"/>
    </xf>
    <xf numFmtId="0" fontId="0" fillId="12" borderId="22" xfId="0" applyFill="1" applyBorder="1" applyAlignment="1">
      <alignment horizontal="center"/>
    </xf>
    <xf numFmtId="0" fontId="0" fillId="12" borderId="24" xfId="0" applyFill="1" applyBorder="1" applyAlignment="1">
      <alignment horizontal="center"/>
    </xf>
    <xf numFmtId="0" fontId="0" fillId="12" borderId="3" xfId="0" applyFill="1" applyBorder="1" applyAlignment="1">
      <alignment horizontal="center"/>
    </xf>
    <xf numFmtId="14" fontId="0" fillId="12" borderId="2" xfId="0" applyNumberFormat="1" applyFill="1" applyBorder="1" applyAlignment="1">
      <alignment horizontal="left"/>
    </xf>
    <xf numFmtId="14" fontId="0" fillId="12" borderId="3" xfId="0" applyNumberFormat="1" applyFill="1" applyBorder="1" applyAlignment="1">
      <alignment horizontal="left"/>
    </xf>
    <xf numFmtId="14" fontId="0" fillId="12" borderId="4" xfId="0" applyNumberFormat="1" applyFill="1" applyBorder="1" applyAlignment="1">
      <alignment horizontal="left"/>
    </xf>
    <xf numFmtId="0" fontId="0" fillId="12" borderId="2" xfId="0" applyFill="1" applyBorder="1" applyAlignment="1">
      <alignment horizontal="left"/>
    </xf>
    <xf numFmtId="0" fontId="0" fillId="12" borderId="3" xfId="0" applyFill="1" applyBorder="1" applyAlignment="1">
      <alignment horizontal="left"/>
    </xf>
    <xf numFmtId="0" fontId="0" fillId="12" borderId="4" xfId="0" applyFill="1" applyBorder="1" applyAlignment="1">
      <alignment horizontal="left"/>
    </xf>
    <xf numFmtId="0" fontId="8" fillId="12" borderId="11" xfId="0" applyFont="1" applyFill="1" applyBorder="1" applyAlignment="1">
      <alignment horizontal="center" vertical="top"/>
    </xf>
    <xf numFmtId="0" fontId="8" fillId="12" borderId="12" xfId="0" applyFont="1" applyFill="1" applyBorder="1" applyAlignment="1">
      <alignment horizontal="center" vertical="top"/>
    </xf>
    <xf numFmtId="0" fontId="8" fillId="12" borderId="13" xfId="0" applyFont="1" applyFill="1" applyBorder="1" applyAlignment="1">
      <alignment horizontal="center" vertical="top"/>
    </xf>
    <xf numFmtId="0" fontId="0" fillId="12" borderId="24" xfId="0" applyFill="1" applyBorder="1" applyAlignment="1">
      <alignment horizontal="left"/>
    </xf>
    <xf numFmtId="0" fontId="0" fillId="12" borderId="26" xfId="0" applyFill="1" applyBorder="1" applyAlignment="1">
      <alignment horizontal="center" vertical="top" wrapText="1"/>
    </xf>
    <xf numFmtId="0" fontId="0" fillId="12" borderId="25" xfId="0" applyFill="1" applyBorder="1" applyAlignment="1">
      <alignment horizontal="center" vertical="top" wrapText="1"/>
    </xf>
    <xf numFmtId="0" fontId="0" fillId="12" borderId="31" xfId="0" applyFill="1" applyBorder="1" applyAlignment="1">
      <alignment horizontal="center" vertical="top"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7.png"/></Relationships>
</file>

<file path=xl/drawings/_rels/drawing2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4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6</xdr:col>
      <xdr:colOff>495302</xdr:colOff>
      <xdr:row>1</xdr:row>
      <xdr:rowOff>23813</xdr:rowOff>
    </xdr:from>
    <xdr:to>
      <xdr:col>7</xdr:col>
      <xdr:colOff>627313</xdr:colOff>
      <xdr:row>3</xdr:row>
      <xdr:rowOff>171451</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095877" y="385763"/>
          <a:ext cx="898774" cy="871538"/>
        </a:xfrm>
        <a:prstGeom prst="rect">
          <a:avLst/>
        </a:prstGeom>
      </xdr:spPr>
    </xdr:pic>
    <xdr:clientData/>
  </xdr:twoCellAnchor>
  <xdr:twoCellAnchor editAs="oneCell">
    <xdr:from>
      <xdr:col>0</xdr:col>
      <xdr:colOff>100013</xdr:colOff>
      <xdr:row>1</xdr:row>
      <xdr:rowOff>152401</xdr:rowOff>
    </xdr:from>
    <xdr:to>
      <xdr:col>1</xdr:col>
      <xdr:colOff>230187</xdr:colOff>
      <xdr:row>2</xdr:row>
      <xdr:rowOff>328613</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00013" y="514351"/>
          <a:ext cx="896937" cy="53816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1083875</xdr:colOff>
      <xdr:row>22</xdr:row>
      <xdr:rowOff>80963</xdr:rowOff>
    </xdr:to>
    <xdr:pic>
      <xdr:nvPicPr>
        <xdr:cNvPr id="4" name="Imag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a:stretch>
          <a:fillRect/>
        </a:stretch>
      </xdr:blipFill>
      <xdr:spPr>
        <a:xfrm>
          <a:off x="0" y="0"/>
          <a:ext cx="2665025" cy="456723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0</xdr:colOff>
      <xdr:row>21</xdr:row>
      <xdr:rowOff>174519</xdr:rowOff>
    </xdr:to>
    <xdr:pic>
      <xdr:nvPicPr>
        <xdr:cNvPr id="4" name="Imag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stretch>
          <a:fillRect/>
        </a:stretch>
      </xdr:blipFill>
      <xdr:spPr>
        <a:xfrm>
          <a:off x="0" y="1"/>
          <a:ext cx="2686050" cy="447981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4429</xdr:colOff>
      <xdr:row>22</xdr:row>
      <xdr:rowOff>151791</xdr:rowOff>
    </xdr:to>
    <xdr:pic>
      <xdr:nvPicPr>
        <xdr:cNvPr id="4" name="Imag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a:stretch>
          <a:fillRect/>
        </a:stretch>
      </xdr:blipFill>
      <xdr:spPr>
        <a:xfrm>
          <a:off x="0" y="0"/>
          <a:ext cx="2676191" cy="487619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1095038</xdr:colOff>
      <xdr:row>22</xdr:row>
      <xdr:rowOff>104172</xdr:rowOff>
    </xdr:to>
    <xdr:pic>
      <xdr:nvPicPr>
        <xdr:cNvPr id="4" name="Imag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a:stretch>
          <a:fillRect/>
        </a:stretch>
      </xdr:blipFill>
      <xdr:spPr>
        <a:xfrm>
          <a:off x="0" y="0"/>
          <a:ext cx="2695238" cy="482857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1095038</xdr:colOff>
      <xdr:row>22</xdr:row>
      <xdr:rowOff>151791</xdr:rowOff>
    </xdr:to>
    <xdr:pic>
      <xdr:nvPicPr>
        <xdr:cNvPr id="4" name="Image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a:stretch>
          <a:fillRect/>
        </a:stretch>
      </xdr:blipFill>
      <xdr:spPr>
        <a:xfrm>
          <a:off x="0" y="0"/>
          <a:ext cx="2695238" cy="487619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4427</xdr:colOff>
      <xdr:row>22</xdr:row>
      <xdr:rowOff>94648</xdr:rowOff>
    </xdr:to>
    <xdr:pic>
      <xdr:nvPicPr>
        <xdr:cNvPr id="4" name="Image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1"/>
        <a:stretch>
          <a:fillRect/>
        </a:stretch>
      </xdr:blipFill>
      <xdr:spPr>
        <a:xfrm>
          <a:off x="0" y="0"/>
          <a:ext cx="2685714" cy="481904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4427</xdr:colOff>
      <xdr:row>22</xdr:row>
      <xdr:rowOff>123219</xdr:rowOff>
    </xdr:to>
    <xdr:pic>
      <xdr:nvPicPr>
        <xdr:cNvPr id="4" name="Image 3">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1"/>
        <a:stretch>
          <a:fillRect/>
        </a:stretch>
      </xdr:blipFill>
      <xdr:spPr>
        <a:xfrm>
          <a:off x="0" y="0"/>
          <a:ext cx="2685714" cy="484761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1095364</xdr:colOff>
      <xdr:row>20</xdr:row>
      <xdr:rowOff>76200</xdr:rowOff>
    </xdr:to>
    <xdr:pic>
      <xdr:nvPicPr>
        <xdr:cNvPr id="4" name="Imag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a:stretch>
          <a:fillRect/>
        </a:stretch>
      </xdr:blipFill>
      <xdr:spPr>
        <a:xfrm>
          <a:off x="0" y="0"/>
          <a:ext cx="2705089" cy="420052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28575</xdr:colOff>
      <xdr:row>22</xdr:row>
      <xdr:rowOff>76103</xdr:rowOff>
    </xdr:to>
    <xdr:pic>
      <xdr:nvPicPr>
        <xdr:cNvPr id="4" name="Image 3">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1"/>
        <a:stretch>
          <a:fillRect/>
        </a:stretch>
      </xdr:blipFill>
      <xdr:spPr>
        <a:xfrm>
          <a:off x="0" y="0"/>
          <a:ext cx="2733675" cy="456237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4429</xdr:colOff>
      <xdr:row>22</xdr:row>
      <xdr:rowOff>170838</xdr:rowOff>
    </xdr:to>
    <xdr:pic>
      <xdr:nvPicPr>
        <xdr:cNvPr id="4" name="Image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1"/>
        <a:stretch>
          <a:fillRect/>
        </a:stretch>
      </xdr:blipFill>
      <xdr:spPr>
        <a:xfrm>
          <a:off x="0" y="0"/>
          <a:ext cx="2676191" cy="48952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171452</xdr:rowOff>
    </xdr:from>
    <xdr:to>
      <xdr:col>1</xdr:col>
      <xdr:colOff>471488</xdr:colOff>
      <xdr:row>0</xdr:row>
      <xdr:rowOff>961945</xdr:rowOff>
    </xdr:to>
    <xdr:pic>
      <xdr:nvPicPr>
        <xdr:cNvPr id="2" name="Image 1">
          <a:extLst>
            <a:ext uri="{FF2B5EF4-FFF2-40B4-BE49-F238E27FC236}">
              <a16:creationId xmlns:a16="http://schemas.microsoft.com/office/drawing/2014/main" id="{F69DCF50-C26E-4691-A106-226F29C165E9}"/>
            </a:ext>
          </a:extLst>
        </xdr:cNvPr>
        <xdr:cNvPicPr>
          <a:picLocks noChangeAspect="1"/>
        </xdr:cNvPicPr>
      </xdr:nvPicPr>
      <xdr:blipFill>
        <a:blip xmlns:r="http://schemas.openxmlformats.org/officeDocument/2006/relationships" r:embed="rId1"/>
        <a:stretch>
          <a:fillRect/>
        </a:stretch>
      </xdr:blipFill>
      <xdr:spPr>
        <a:xfrm>
          <a:off x="0" y="171452"/>
          <a:ext cx="1233488" cy="790493"/>
        </a:xfrm>
        <a:prstGeom prst="rect">
          <a:avLst/>
        </a:prstGeom>
      </xdr:spPr>
    </xdr:pic>
    <xdr:clientData/>
  </xdr:twoCellAnchor>
  <xdr:twoCellAnchor editAs="oneCell">
    <xdr:from>
      <xdr:col>6</xdr:col>
      <xdr:colOff>33341</xdr:colOff>
      <xdr:row>0</xdr:row>
      <xdr:rowOff>180975</xdr:rowOff>
    </xdr:from>
    <xdr:to>
      <xdr:col>7</xdr:col>
      <xdr:colOff>4763</xdr:colOff>
      <xdr:row>0</xdr:row>
      <xdr:rowOff>937535</xdr:rowOff>
    </xdr:to>
    <xdr:pic>
      <xdr:nvPicPr>
        <xdr:cNvPr id="3" name="Image 2">
          <a:extLst>
            <a:ext uri="{FF2B5EF4-FFF2-40B4-BE49-F238E27FC236}">
              <a16:creationId xmlns:a16="http://schemas.microsoft.com/office/drawing/2014/main" id="{2E526867-2B28-4E0B-964C-F01AD6582762}"/>
            </a:ext>
          </a:extLst>
        </xdr:cNvPr>
        <xdr:cNvPicPr>
          <a:picLocks noChangeAspect="1"/>
        </xdr:cNvPicPr>
      </xdr:nvPicPr>
      <xdr:blipFill>
        <a:blip xmlns:r="http://schemas.openxmlformats.org/officeDocument/2006/relationships" r:embed="rId2"/>
        <a:stretch>
          <a:fillRect/>
        </a:stretch>
      </xdr:blipFill>
      <xdr:spPr>
        <a:xfrm>
          <a:off x="4633916" y="180975"/>
          <a:ext cx="790572" cy="75656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1</xdr:colOff>
      <xdr:row>22</xdr:row>
      <xdr:rowOff>145761</xdr:rowOff>
    </xdr:to>
    <xdr:pic>
      <xdr:nvPicPr>
        <xdr:cNvPr id="4" name="Image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1"/>
        <a:stretch>
          <a:fillRect/>
        </a:stretch>
      </xdr:blipFill>
      <xdr:spPr>
        <a:xfrm>
          <a:off x="1" y="0"/>
          <a:ext cx="2686050" cy="4632036"/>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1092672</xdr:colOff>
      <xdr:row>22</xdr:row>
      <xdr:rowOff>47626</xdr:rowOff>
    </xdr:to>
    <xdr:pic>
      <xdr:nvPicPr>
        <xdr:cNvPr id="4" name="Image 3">
          <a:extLst>
            <a:ext uri="{FF2B5EF4-FFF2-40B4-BE49-F238E27FC236}">
              <a16:creationId xmlns:a16="http://schemas.microsoft.com/office/drawing/2014/main" id="{00000000-0008-0000-1300-000004000000}"/>
            </a:ext>
          </a:extLst>
        </xdr:cNvPr>
        <xdr:cNvPicPr>
          <a:picLocks noChangeAspect="1"/>
        </xdr:cNvPicPr>
      </xdr:nvPicPr>
      <xdr:blipFill>
        <a:blip xmlns:r="http://schemas.openxmlformats.org/officeDocument/2006/relationships" r:embed="rId1"/>
        <a:stretch>
          <a:fillRect/>
        </a:stretch>
      </xdr:blipFill>
      <xdr:spPr>
        <a:xfrm>
          <a:off x="0" y="1"/>
          <a:ext cx="2683347" cy="45339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4430</xdr:colOff>
      <xdr:row>22</xdr:row>
      <xdr:rowOff>113696</xdr:rowOff>
    </xdr:to>
    <xdr:pic>
      <xdr:nvPicPr>
        <xdr:cNvPr id="4" name="Image 3">
          <a:extLst>
            <a:ext uri="{FF2B5EF4-FFF2-40B4-BE49-F238E27FC236}">
              <a16:creationId xmlns:a16="http://schemas.microsoft.com/office/drawing/2014/main" id="{00000000-0008-0000-1400-000004000000}"/>
            </a:ext>
          </a:extLst>
        </xdr:cNvPr>
        <xdr:cNvPicPr>
          <a:picLocks noChangeAspect="1"/>
        </xdr:cNvPicPr>
      </xdr:nvPicPr>
      <xdr:blipFill>
        <a:blip xmlns:r="http://schemas.openxmlformats.org/officeDocument/2006/relationships" r:embed="rId1"/>
        <a:stretch>
          <a:fillRect/>
        </a:stretch>
      </xdr:blipFill>
      <xdr:spPr>
        <a:xfrm>
          <a:off x="0" y="0"/>
          <a:ext cx="2666667" cy="4838096"/>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4427</xdr:colOff>
      <xdr:row>22</xdr:row>
      <xdr:rowOff>123219</xdr:rowOff>
    </xdr:to>
    <xdr:pic>
      <xdr:nvPicPr>
        <xdr:cNvPr id="4" name="Image 3">
          <a:extLst>
            <a:ext uri="{FF2B5EF4-FFF2-40B4-BE49-F238E27FC236}">
              <a16:creationId xmlns:a16="http://schemas.microsoft.com/office/drawing/2014/main" id="{00000000-0008-0000-1500-000004000000}"/>
            </a:ext>
          </a:extLst>
        </xdr:cNvPr>
        <xdr:cNvPicPr>
          <a:picLocks noChangeAspect="1"/>
        </xdr:cNvPicPr>
      </xdr:nvPicPr>
      <xdr:blipFill>
        <a:blip xmlns:r="http://schemas.openxmlformats.org/officeDocument/2006/relationships" r:embed="rId1"/>
        <a:stretch>
          <a:fillRect/>
        </a:stretch>
      </xdr:blipFill>
      <xdr:spPr>
        <a:xfrm>
          <a:off x="0" y="0"/>
          <a:ext cx="2685714" cy="484761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4427</xdr:colOff>
      <xdr:row>22</xdr:row>
      <xdr:rowOff>142267</xdr:rowOff>
    </xdr:to>
    <xdr:pic>
      <xdr:nvPicPr>
        <xdr:cNvPr id="4" name="Image 3">
          <a:extLst>
            <a:ext uri="{FF2B5EF4-FFF2-40B4-BE49-F238E27FC236}">
              <a16:creationId xmlns:a16="http://schemas.microsoft.com/office/drawing/2014/main" id="{00000000-0008-0000-1600-000004000000}"/>
            </a:ext>
          </a:extLst>
        </xdr:cNvPr>
        <xdr:cNvPicPr>
          <a:picLocks noChangeAspect="1"/>
        </xdr:cNvPicPr>
      </xdr:nvPicPr>
      <xdr:blipFill>
        <a:blip xmlns:r="http://schemas.openxmlformats.org/officeDocument/2006/relationships" r:embed="rId1"/>
        <a:stretch>
          <a:fillRect/>
        </a:stretch>
      </xdr:blipFill>
      <xdr:spPr>
        <a:xfrm>
          <a:off x="0" y="0"/>
          <a:ext cx="2685714" cy="4866667"/>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4396</xdr:colOff>
      <xdr:row>22</xdr:row>
      <xdr:rowOff>57150</xdr:rowOff>
    </xdr:to>
    <xdr:pic>
      <xdr:nvPicPr>
        <xdr:cNvPr id="4" name="Image 3">
          <a:extLst>
            <a:ext uri="{FF2B5EF4-FFF2-40B4-BE49-F238E27FC236}">
              <a16:creationId xmlns:a16="http://schemas.microsoft.com/office/drawing/2014/main" id="{00000000-0008-0000-1700-000004000000}"/>
            </a:ext>
          </a:extLst>
        </xdr:cNvPr>
        <xdr:cNvPicPr>
          <a:picLocks noChangeAspect="1"/>
        </xdr:cNvPicPr>
      </xdr:nvPicPr>
      <xdr:blipFill>
        <a:blip xmlns:r="http://schemas.openxmlformats.org/officeDocument/2006/relationships" r:embed="rId1"/>
        <a:stretch>
          <a:fillRect/>
        </a:stretch>
      </xdr:blipFill>
      <xdr:spPr>
        <a:xfrm>
          <a:off x="0" y="0"/>
          <a:ext cx="2680921" cy="454342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4430</xdr:colOff>
      <xdr:row>22</xdr:row>
      <xdr:rowOff>113696</xdr:rowOff>
    </xdr:to>
    <xdr:pic>
      <xdr:nvPicPr>
        <xdr:cNvPr id="5" name="Image 4">
          <a:extLst>
            <a:ext uri="{FF2B5EF4-FFF2-40B4-BE49-F238E27FC236}">
              <a16:creationId xmlns:a16="http://schemas.microsoft.com/office/drawing/2014/main" id="{00000000-0008-0000-1800-000005000000}"/>
            </a:ext>
          </a:extLst>
        </xdr:cNvPr>
        <xdr:cNvPicPr>
          <a:picLocks noChangeAspect="1"/>
        </xdr:cNvPicPr>
      </xdr:nvPicPr>
      <xdr:blipFill>
        <a:blip xmlns:r="http://schemas.openxmlformats.org/officeDocument/2006/relationships" r:embed="rId1"/>
        <a:stretch>
          <a:fillRect/>
        </a:stretch>
      </xdr:blipFill>
      <xdr:spPr>
        <a:xfrm>
          <a:off x="0" y="0"/>
          <a:ext cx="2666667" cy="4838096"/>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xdr:colOff>
      <xdr:row>0</xdr:row>
      <xdr:rowOff>2</xdr:rowOff>
    </xdr:from>
    <xdr:to>
      <xdr:col>2</xdr:col>
      <xdr:colOff>1094666</xdr:colOff>
      <xdr:row>22</xdr:row>
      <xdr:rowOff>28575</xdr:rowOff>
    </xdr:to>
    <xdr:pic>
      <xdr:nvPicPr>
        <xdr:cNvPr id="3" name="Image 2">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1"/>
        <a:stretch>
          <a:fillRect/>
        </a:stretch>
      </xdr:blipFill>
      <xdr:spPr>
        <a:xfrm>
          <a:off x="1" y="2"/>
          <a:ext cx="2704390" cy="4514848"/>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104775</xdr:colOff>
      <xdr:row>0</xdr:row>
      <xdr:rowOff>295274</xdr:rowOff>
    </xdr:from>
    <xdr:to>
      <xdr:col>1</xdr:col>
      <xdr:colOff>614363</xdr:colOff>
      <xdr:row>0</xdr:row>
      <xdr:rowOff>1218247</xdr:rowOff>
    </xdr:to>
    <xdr:pic>
      <xdr:nvPicPr>
        <xdr:cNvPr id="2" name="Image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104775" y="295274"/>
          <a:ext cx="1538288" cy="922973"/>
        </a:xfrm>
        <a:prstGeom prst="rect">
          <a:avLst/>
        </a:prstGeom>
      </xdr:spPr>
    </xdr:pic>
    <xdr:clientData/>
  </xdr:twoCellAnchor>
  <xdr:twoCellAnchor editAs="oneCell">
    <xdr:from>
      <xdr:col>8</xdr:col>
      <xdr:colOff>233364</xdr:colOff>
      <xdr:row>0</xdr:row>
      <xdr:rowOff>42859</xdr:rowOff>
    </xdr:from>
    <xdr:to>
      <xdr:col>9</xdr:col>
      <xdr:colOff>681039</xdr:colOff>
      <xdr:row>0</xdr:row>
      <xdr:rowOff>1220496</xdr:rowOff>
    </xdr:to>
    <xdr:pic>
      <xdr:nvPicPr>
        <xdr:cNvPr id="3" name="Image 2">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a:stretch>
          <a:fillRect/>
        </a:stretch>
      </xdr:blipFill>
      <xdr:spPr>
        <a:xfrm>
          <a:off x="7072314" y="42859"/>
          <a:ext cx="1214438" cy="1177637"/>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123825</xdr:colOff>
      <xdr:row>0</xdr:row>
      <xdr:rowOff>300045</xdr:rowOff>
    </xdr:from>
    <xdr:to>
      <xdr:col>1</xdr:col>
      <xdr:colOff>633413</xdr:colOff>
      <xdr:row>0</xdr:row>
      <xdr:rowOff>1223018</xdr:rowOff>
    </xdr:to>
    <xdr:pic>
      <xdr:nvPicPr>
        <xdr:cNvPr id="2" name="Image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123825" y="300045"/>
          <a:ext cx="1538288" cy="922973"/>
        </a:xfrm>
        <a:prstGeom prst="rect">
          <a:avLst/>
        </a:prstGeom>
      </xdr:spPr>
    </xdr:pic>
    <xdr:clientData/>
  </xdr:twoCellAnchor>
  <xdr:twoCellAnchor editAs="oneCell">
    <xdr:from>
      <xdr:col>8</xdr:col>
      <xdr:colOff>252414</xdr:colOff>
      <xdr:row>0</xdr:row>
      <xdr:rowOff>47630</xdr:rowOff>
    </xdr:from>
    <xdr:to>
      <xdr:col>9</xdr:col>
      <xdr:colOff>700089</xdr:colOff>
      <xdr:row>0</xdr:row>
      <xdr:rowOff>1225267</xdr:rowOff>
    </xdr:to>
    <xdr:pic>
      <xdr:nvPicPr>
        <xdr:cNvPr id="3" name="Image 2">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2"/>
        <a:stretch>
          <a:fillRect/>
        </a:stretch>
      </xdr:blipFill>
      <xdr:spPr>
        <a:xfrm>
          <a:off x="7091364" y="47630"/>
          <a:ext cx="1214438" cy="11776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295274</xdr:rowOff>
    </xdr:from>
    <xdr:to>
      <xdr:col>1</xdr:col>
      <xdr:colOff>571500</xdr:colOff>
      <xdr:row>0</xdr:row>
      <xdr:rowOff>1085767</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04775" y="295274"/>
          <a:ext cx="1228725" cy="790493"/>
        </a:xfrm>
        <a:prstGeom prst="rect">
          <a:avLst/>
        </a:prstGeom>
      </xdr:spPr>
    </xdr:pic>
    <xdr:clientData/>
  </xdr:twoCellAnchor>
  <xdr:twoCellAnchor editAs="oneCell">
    <xdr:from>
      <xdr:col>9</xdr:col>
      <xdr:colOff>509590</xdr:colOff>
      <xdr:row>0</xdr:row>
      <xdr:rowOff>123822</xdr:rowOff>
    </xdr:from>
    <xdr:to>
      <xdr:col>10</xdr:col>
      <xdr:colOff>523875</xdr:colOff>
      <xdr:row>0</xdr:row>
      <xdr:rowOff>880382</xdr:rowOff>
    </xdr:to>
    <xdr:pic>
      <xdr:nvPicPr>
        <xdr:cNvPr id="3" name="Imag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7134228" y="123822"/>
          <a:ext cx="781047" cy="75656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85734</xdr:colOff>
      <xdr:row>0</xdr:row>
      <xdr:rowOff>300045</xdr:rowOff>
    </xdr:from>
    <xdr:to>
      <xdr:col>1</xdr:col>
      <xdr:colOff>595322</xdr:colOff>
      <xdr:row>0</xdr:row>
      <xdr:rowOff>1223018</xdr:rowOff>
    </xdr:to>
    <xdr:pic>
      <xdr:nvPicPr>
        <xdr:cNvPr id="2" name="Image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85734" y="300045"/>
          <a:ext cx="1538288" cy="922973"/>
        </a:xfrm>
        <a:prstGeom prst="rect">
          <a:avLst/>
        </a:prstGeom>
      </xdr:spPr>
    </xdr:pic>
    <xdr:clientData/>
  </xdr:twoCellAnchor>
  <xdr:twoCellAnchor editAs="oneCell">
    <xdr:from>
      <xdr:col>8</xdr:col>
      <xdr:colOff>214323</xdr:colOff>
      <xdr:row>0</xdr:row>
      <xdr:rowOff>47630</xdr:rowOff>
    </xdr:from>
    <xdr:to>
      <xdr:col>9</xdr:col>
      <xdr:colOff>661998</xdr:colOff>
      <xdr:row>0</xdr:row>
      <xdr:rowOff>1225267</xdr:rowOff>
    </xdr:to>
    <xdr:pic>
      <xdr:nvPicPr>
        <xdr:cNvPr id="3" name="Image 2">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2"/>
        <a:stretch>
          <a:fillRect/>
        </a:stretch>
      </xdr:blipFill>
      <xdr:spPr>
        <a:xfrm>
          <a:off x="7053273" y="47630"/>
          <a:ext cx="1214438" cy="1177637"/>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100019</xdr:colOff>
      <xdr:row>0</xdr:row>
      <xdr:rowOff>300045</xdr:rowOff>
    </xdr:from>
    <xdr:to>
      <xdr:col>1</xdr:col>
      <xdr:colOff>609607</xdr:colOff>
      <xdr:row>0</xdr:row>
      <xdr:rowOff>1223018</xdr:rowOff>
    </xdr:to>
    <xdr:pic>
      <xdr:nvPicPr>
        <xdr:cNvPr id="2" name="Image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100019" y="300045"/>
          <a:ext cx="1538288" cy="922973"/>
        </a:xfrm>
        <a:prstGeom prst="rect">
          <a:avLst/>
        </a:prstGeom>
      </xdr:spPr>
    </xdr:pic>
    <xdr:clientData/>
  </xdr:twoCellAnchor>
  <xdr:twoCellAnchor editAs="oneCell">
    <xdr:from>
      <xdr:col>8</xdr:col>
      <xdr:colOff>228608</xdr:colOff>
      <xdr:row>0</xdr:row>
      <xdr:rowOff>47630</xdr:rowOff>
    </xdr:from>
    <xdr:to>
      <xdr:col>9</xdr:col>
      <xdr:colOff>676283</xdr:colOff>
      <xdr:row>0</xdr:row>
      <xdr:rowOff>1225267</xdr:rowOff>
    </xdr:to>
    <xdr:pic>
      <xdr:nvPicPr>
        <xdr:cNvPr id="3" name="Image 2">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2"/>
        <a:stretch>
          <a:fillRect/>
        </a:stretch>
      </xdr:blipFill>
      <xdr:spPr>
        <a:xfrm>
          <a:off x="7067558" y="47630"/>
          <a:ext cx="1214438" cy="1177637"/>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104775</xdr:colOff>
      <xdr:row>0</xdr:row>
      <xdr:rowOff>295274</xdr:rowOff>
    </xdr:from>
    <xdr:to>
      <xdr:col>1</xdr:col>
      <xdr:colOff>614363</xdr:colOff>
      <xdr:row>0</xdr:row>
      <xdr:rowOff>1218247</xdr:rowOff>
    </xdr:to>
    <xdr:pic>
      <xdr:nvPicPr>
        <xdr:cNvPr id="2" name="Image 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104775" y="295274"/>
          <a:ext cx="1538288" cy="922973"/>
        </a:xfrm>
        <a:prstGeom prst="rect">
          <a:avLst/>
        </a:prstGeom>
      </xdr:spPr>
    </xdr:pic>
    <xdr:clientData/>
  </xdr:twoCellAnchor>
  <xdr:twoCellAnchor editAs="oneCell">
    <xdr:from>
      <xdr:col>8</xdr:col>
      <xdr:colOff>233364</xdr:colOff>
      <xdr:row>0</xdr:row>
      <xdr:rowOff>42859</xdr:rowOff>
    </xdr:from>
    <xdr:to>
      <xdr:col>9</xdr:col>
      <xdr:colOff>681039</xdr:colOff>
      <xdr:row>0</xdr:row>
      <xdr:rowOff>1220496</xdr:rowOff>
    </xdr:to>
    <xdr:pic>
      <xdr:nvPicPr>
        <xdr:cNvPr id="3" name="Image 2">
          <a:extLst>
            <a:ext uri="{FF2B5EF4-FFF2-40B4-BE49-F238E27FC236}">
              <a16:creationId xmlns:a16="http://schemas.microsoft.com/office/drawing/2014/main" id="{00000000-0008-0000-1E00-000003000000}"/>
            </a:ext>
          </a:extLst>
        </xdr:cNvPr>
        <xdr:cNvPicPr>
          <a:picLocks noChangeAspect="1"/>
        </xdr:cNvPicPr>
      </xdr:nvPicPr>
      <xdr:blipFill>
        <a:blip xmlns:r="http://schemas.openxmlformats.org/officeDocument/2006/relationships" r:embed="rId2"/>
        <a:stretch>
          <a:fillRect/>
        </a:stretch>
      </xdr:blipFill>
      <xdr:spPr>
        <a:xfrm>
          <a:off x="7077077" y="42859"/>
          <a:ext cx="1214437" cy="1177637"/>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123825</xdr:colOff>
      <xdr:row>0</xdr:row>
      <xdr:rowOff>300045</xdr:rowOff>
    </xdr:from>
    <xdr:to>
      <xdr:col>1</xdr:col>
      <xdr:colOff>633413</xdr:colOff>
      <xdr:row>0</xdr:row>
      <xdr:rowOff>1223018</xdr:rowOff>
    </xdr:to>
    <xdr:pic>
      <xdr:nvPicPr>
        <xdr:cNvPr id="2" name="Image 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123825" y="300045"/>
          <a:ext cx="1538288" cy="922973"/>
        </a:xfrm>
        <a:prstGeom prst="rect">
          <a:avLst/>
        </a:prstGeom>
      </xdr:spPr>
    </xdr:pic>
    <xdr:clientData/>
  </xdr:twoCellAnchor>
  <xdr:twoCellAnchor editAs="oneCell">
    <xdr:from>
      <xdr:col>8</xdr:col>
      <xdr:colOff>252414</xdr:colOff>
      <xdr:row>0</xdr:row>
      <xdr:rowOff>47630</xdr:rowOff>
    </xdr:from>
    <xdr:to>
      <xdr:col>9</xdr:col>
      <xdr:colOff>700089</xdr:colOff>
      <xdr:row>0</xdr:row>
      <xdr:rowOff>1225267</xdr:rowOff>
    </xdr:to>
    <xdr:pic>
      <xdr:nvPicPr>
        <xdr:cNvPr id="3" name="Image 2">
          <a:extLst>
            <a:ext uri="{FF2B5EF4-FFF2-40B4-BE49-F238E27FC236}">
              <a16:creationId xmlns:a16="http://schemas.microsoft.com/office/drawing/2014/main" id="{00000000-0008-0000-1F00-000003000000}"/>
            </a:ext>
          </a:extLst>
        </xdr:cNvPr>
        <xdr:cNvPicPr>
          <a:picLocks noChangeAspect="1"/>
        </xdr:cNvPicPr>
      </xdr:nvPicPr>
      <xdr:blipFill>
        <a:blip xmlns:r="http://schemas.openxmlformats.org/officeDocument/2006/relationships" r:embed="rId2"/>
        <a:stretch>
          <a:fillRect/>
        </a:stretch>
      </xdr:blipFill>
      <xdr:spPr>
        <a:xfrm>
          <a:off x="7096127" y="47630"/>
          <a:ext cx="1214437" cy="1177637"/>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85734</xdr:colOff>
      <xdr:row>0</xdr:row>
      <xdr:rowOff>300045</xdr:rowOff>
    </xdr:from>
    <xdr:to>
      <xdr:col>1</xdr:col>
      <xdr:colOff>595322</xdr:colOff>
      <xdr:row>0</xdr:row>
      <xdr:rowOff>1223018</xdr:rowOff>
    </xdr:to>
    <xdr:pic>
      <xdr:nvPicPr>
        <xdr:cNvPr id="2" name="Image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85734" y="300045"/>
          <a:ext cx="1538288" cy="922973"/>
        </a:xfrm>
        <a:prstGeom prst="rect">
          <a:avLst/>
        </a:prstGeom>
      </xdr:spPr>
    </xdr:pic>
    <xdr:clientData/>
  </xdr:twoCellAnchor>
  <xdr:twoCellAnchor editAs="oneCell">
    <xdr:from>
      <xdr:col>8</xdr:col>
      <xdr:colOff>214323</xdr:colOff>
      <xdr:row>0</xdr:row>
      <xdr:rowOff>47630</xdr:rowOff>
    </xdr:from>
    <xdr:to>
      <xdr:col>9</xdr:col>
      <xdr:colOff>661998</xdr:colOff>
      <xdr:row>0</xdr:row>
      <xdr:rowOff>1225267</xdr:rowOff>
    </xdr:to>
    <xdr:pic>
      <xdr:nvPicPr>
        <xdr:cNvPr id="3" name="Image 2">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2"/>
        <a:stretch>
          <a:fillRect/>
        </a:stretch>
      </xdr:blipFill>
      <xdr:spPr>
        <a:xfrm>
          <a:off x="7058036" y="47630"/>
          <a:ext cx="1214437" cy="1177637"/>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100019</xdr:colOff>
      <xdr:row>0</xdr:row>
      <xdr:rowOff>300045</xdr:rowOff>
    </xdr:from>
    <xdr:to>
      <xdr:col>1</xdr:col>
      <xdr:colOff>609607</xdr:colOff>
      <xdr:row>0</xdr:row>
      <xdr:rowOff>1223018</xdr:rowOff>
    </xdr:to>
    <xdr:pic>
      <xdr:nvPicPr>
        <xdr:cNvPr id="2" name="Image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xfrm>
          <a:off x="100019" y="300045"/>
          <a:ext cx="1538288" cy="922973"/>
        </a:xfrm>
        <a:prstGeom prst="rect">
          <a:avLst/>
        </a:prstGeom>
      </xdr:spPr>
    </xdr:pic>
    <xdr:clientData/>
  </xdr:twoCellAnchor>
  <xdr:twoCellAnchor editAs="oneCell">
    <xdr:from>
      <xdr:col>8</xdr:col>
      <xdr:colOff>228608</xdr:colOff>
      <xdr:row>0</xdr:row>
      <xdr:rowOff>47630</xdr:rowOff>
    </xdr:from>
    <xdr:to>
      <xdr:col>9</xdr:col>
      <xdr:colOff>676283</xdr:colOff>
      <xdr:row>0</xdr:row>
      <xdr:rowOff>1225267</xdr:rowOff>
    </xdr:to>
    <xdr:pic>
      <xdr:nvPicPr>
        <xdr:cNvPr id="3" name="Image 2">
          <a:extLst>
            <a:ext uri="{FF2B5EF4-FFF2-40B4-BE49-F238E27FC236}">
              <a16:creationId xmlns:a16="http://schemas.microsoft.com/office/drawing/2014/main" id="{00000000-0008-0000-2100-000003000000}"/>
            </a:ext>
          </a:extLst>
        </xdr:cNvPr>
        <xdr:cNvPicPr>
          <a:picLocks noChangeAspect="1"/>
        </xdr:cNvPicPr>
      </xdr:nvPicPr>
      <xdr:blipFill>
        <a:blip xmlns:r="http://schemas.openxmlformats.org/officeDocument/2006/relationships" r:embed="rId2"/>
        <a:stretch>
          <a:fillRect/>
        </a:stretch>
      </xdr:blipFill>
      <xdr:spPr>
        <a:xfrm>
          <a:off x="7072321" y="47630"/>
          <a:ext cx="1214437" cy="1177637"/>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104775</xdr:colOff>
      <xdr:row>0</xdr:row>
      <xdr:rowOff>295274</xdr:rowOff>
    </xdr:from>
    <xdr:to>
      <xdr:col>1</xdr:col>
      <xdr:colOff>614363</xdr:colOff>
      <xdr:row>0</xdr:row>
      <xdr:rowOff>1218247</xdr:rowOff>
    </xdr:to>
    <xdr:pic>
      <xdr:nvPicPr>
        <xdr:cNvPr id="2" name="Image 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xfrm>
          <a:off x="104775" y="295274"/>
          <a:ext cx="1538288" cy="922973"/>
        </a:xfrm>
        <a:prstGeom prst="rect">
          <a:avLst/>
        </a:prstGeom>
      </xdr:spPr>
    </xdr:pic>
    <xdr:clientData/>
  </xdr:twoCellAnchor>
  <xdr:twoCellAnchor editAs="oneCell">
    <xdr:from>
      <xdr:col>8</xdr:col>
      <xdr:colOff>233364</xdr:colOff>
      <xdr:row>0</xdr:row>
      <xdr:rowOff>42859</xdr:rowOff>
    </xdr:from>
    <xdr:to>
      <xdr:col>9</xdr:col>
      <xdr:colOff>681039</xdr:colOff>
      <xdr:row>0</xdr:row>
      <xdr:rowOff>1220496</xdr:rowOff>
    </xdr:to>
    <xdr:pic>
      <xdr:nvPicPr>
        <xdr:cNvPr id="3" name="Image 2">
          <a:extLst>
            <a:ext uri="{FF2B5EF4-FFF2-40B4-BE49-F238E27FC236}">
              <a16:creationId xmlns:a16="http://schemas.microsoft.com/office/drawing/2014/main" id="{00000000-0008-0000-2200-000003000000}"/>
            </a:ext>
          </a:extLst>
        </xdr:cNvPr>
        <xdr:cNvPicPr>
          <a:picLocks noChangeAspect="1"/>
        </xdr:cNvPicPr>
      </xdr:nvPicPr>
      <xdr:blipFill>
        <a:blip xmlns:r="http://schemas.openxmlformats.org/officeDocument/2006/relationships" r:embed="rId2"/>
        <a:stretch>
          <a:fillRect/>
        </a:stretch>
      </xdr:blipFill>
      <xdr:spPr>
        <a:xfrm>
          <a:off x="7077077" y="42859"/>
          <a:ext cx="1214437" cy="1177637"/>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123825</xdr:colOff>
      <xdr:row>0</xdr:row>
      <xdr:rowOff>300045</xdr:rowOff>
    </xdr:from>
    <xdr:to>
      <xdr:col>1</xdr:col>
      <xdr:colOff>633413</xdr:colOff>
      <xdr:row>0</xdr:row>
      <xdr:rowOff>1223018</xdr:rowOff>
    </xdr:to>
    <xdr:pic>
      <xdr:nvPicPr>
        <xdr:cNvPr id="2" name="Image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123825" y="300045"/>
          <a:ext cx="1538288" cy="922973"/>
        </a:xfrm>
        <a:prstGeom prst="rect">
          <a:avLst/>
        </a:prstGeom>
      </xdr:spPr>
    </xdr:pic>
    <xdr:clientData/>
  </xdr:twoCellAnchor>
  <xdr:twoCellAnchor editAs="oneCell">
    <xdr:from>
      <xdr:col>8</xdr:col>
      <xdr:colOff>252414</xdr:colOff>
      <xdr:row>0</xdr:row>
      <xdr:rowOff>47630</xdr:rowOff>
    </xdr:from>
    <xdr:to>
      <xdr:col>9</xdr:col>
      <xdr:colOff>700089</xdr:colOff>
      <xdr:row>0</xdr:row>
      <xdr:rowOff>1225267</xdr:rowOff>
    </xdr:to>
    <xdr:pic>
      <xdr:nvPicPr>
        <xdr:cNvPr id="3" name="Image 2">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2"/>
        <a:stretch>
          <a:fillRect/>
        </a:stretch>
      </xdr:blipFill>
      <xdr:spPr>
        <a:xfrm>
          <a:off x="7096127" y="47630"/>
          <a:ext cx="1214437" cy="1177637"/>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85734</xdr:colOff>
      <xdr:row>0</xdr:row>
      <xdr:rowOff>300045</xdr:rowOff>
    </xdr:from>
    <xdr:to>
      <xdr:col>1</xdr:col>
      <xdr:colOff>595322</xdr:colOff>
      <xdr:row>0</xdr:row>
      <xdr:rowOff>1223018</xdr:rowOff>
    </xdr:to>
    <xdr:pic>
      <xdr:nvPicPr>
        <xdr:cNvPr id="2" name="Image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85734" y="300045"/>
          <a:ext cx="1538288" cy="922973"/>
        </a:xfrm>
        <a:prstGeom prst="rect">
          <a:avLst/>
        </a:prstGeom>
      </xdr:spPr>
    </xdr:pic>
    <xdr:clientData/>
  </xdr:twoCellAnchor>
  <xdr:twoCellAnchor editAs="oneCell">
    <xdr:from>
      <xdr:col>8</xdr:col>
      <xdr:colOff>214323</xdr:colOff>
      <xdr:row>0</xdr:row>
      <xdr:rowOff>47630</xdr:rowOff>
    </xdr:from>
    <xdr:to>
      <xdr:col>9</xdr:col>
      <xdr:colOff>661998</xdr:colOff>
      <xdr:row>0</xdr:row>
      <xdr:rowOff>1225267</xdr:rowOff>
    </xdr:to>
    <xdr:pic>
      <xdr:nvPicPr>
        <xdr:cNvPr id="3" name="Image 2">
          <a:extLst>
            <a:ext uri="{FF2B5EF4-FFF2-40B4-BE49-F238E27FC236}">
              <a16:creationId xmlns:a16="http://schemas.microsoft.com/office/drawing/2014/main" id="{00000000-0008-0000-2400-000003000000}"/>
            </a:ext>
          </a:extLst>
        </xdr:cNvPr>
        <xdr:cNvPicPr>
          <a:picLocks noChangeAspect="1"/>
        </xdr:cNvPicPr>
      </xdr:nvPicPr>
      <xdr:blipFill>
        <a:blip xmlns:r="http://schemas.openxmlformats.org/officeDocument/2006/relationships" r:embed="rId2"/>
        <a:stretch>
          <a:fillRect/>
        </a:stretch>
      </xdr:blipFill>
      <xdr:spPr>
        <a:xfrm>
          <a:off x="7058036" y="47630"/>
          <a:ext cx="1214437" cy="1177637"/>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100019</xdr:colOff>
      <xdr:row>0</xdr:row>
      <xdr:rowOff>300045</xdr:rowOff>
    </xdr:from>
    <xdr:to>
      <xdr:col>1</xdr:col>
      <xdr:colOff>609607</xdr:colOff>
      <xdr:row>0</xdr:row>
      <xdr:rowOff>1223018</xdr:rowOff>
    </xdr:to>
    <xdr:pic>
      <xdr:nvPicPr>
        <xdr:cNvPr id="2" name="Image 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stretch>
          <a:fillRect/>
        </a:stretch>
      </xdr:blipFill>
      <xdr:spPr>
        <a:xfrm>
          <a:off x="100019" y="300045"/>
          <a:ext cx="1538288" cy="922973"/>
        </a:xfrm>
        <a:prstGeom prst="rect">
          <a:avLst/>
        </a:prstGeom>
      </xdr:spPr>
    </xdr:pic>
    <xdr:clientData/>
  </xdr:twoCellAnchor>
  <xdr:twoCellAnchor editAs="oneCell">
    <xdr:from>
      <xdr:col>8</xdr:col>
      <xdr:colOff>228608</xdr:colOff>
      <xdr:row>0</xdr:row>
      <xdr:rowOff>47630</xdr:rowOff>
    </xdr:from>
    <xdr:to>
      <xdr:col>9</xdr:col>
      <xdr:colOff>676283</xdr:colOff>
      <xdr:row>0</xdr:row>
      <xdr:rowOff>1225267</xdr:rowOff>
    </xdr:to>
    <xdr:pic>
      <xdr:nvPicPr>
        <xdr:cNvPr id="3" name="Image 2">
          <a:extLst>
            <a:ext uri="{FF2B5EF4-FFF2-40B4-BE49-F238E27FC236}">
              <a16:creationId xmlns:a16="http://schemas.microsoft.com/office/drawing/2014/main" id="{00000000-0008-0000-2500-000003000000}"/>
            </a:ext>
          </a:extLst>
        </xdr:cNvPr>
        <xdr:cNvPicPr>
          <a:picLocks noChangeAspect="1"/>
        </xdr:cNvPicPr>
      </xdr:nvPicPr>
      <xdr:blipFill>
        <a:blip xmlns:r="http://schemas.openxmlformats.org/officeDocument/2006/relationships" r:embed="rId2"/>
        <a:stretch>
          <a:fillRect/>
        </a:stretch>
      </xdr:blipFill>
      <xdr:spPr>
        <a:xfrm>
          <a:off x="7072321" y="47630"/>
          <a:ext cx="1214437" cy="11776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4431</xdr:colOff>
      <xdr:row>22</xdr:row>
      <xdr:rowOff>75600</xdr:rowOff>
    </xdr:to>
    <xdr:pic>
      <xdr:nvPicPr>
        <xdr:cNvPr id="4" name="Imag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0" y="0"/>
          <a:ext cx="2657143" cy="48000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104775</xdr:colOff>
      <xdr:row>0</xdr:row>
      <xdr:rowOff>295274</xdr:rowOff>
    </xdr:from>
    <xdr:to>
      <xdr:col>1</xdr:col>
      <xdr:colOff>614363</xdr:colOff>
      <xdr:row>0</xdr:row>
      <xdr:rowOff>1218247</xdr:rowOff>
    </xdr:to>
    <xdr:pic>
      <xdr:nvPicPr>
        <xdr:cNvPr id="2" name="Image 1">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a:stretch>
          <a:fillRect/>
        </a:stretch>
      </xdr:blipFill>
      <xdr:spPr>
        <a:xfrm>
          <a:off x="104775" y="295274"/>
          <a:ext cx="1538288" cy="922973"/>
        </a:xfrm>
        <a:prstGeom prst="rect">
          <a:avLst/>
        </a:prstGeom>
      </xdr:spPr>
    </xdr:pic>
    <xdr:clientData/>
  </xdr:twoCellAnchor>
  <xdr:twoCellAnchor editAs="oneCell">
    <xdr:from>
      <xdr:col>8</xdr:col>
      <xdr:colOff>233364</xdr:colOff>
      <xdr:row>0</xdr:row>
      <xdr:rowOff>42859</xdr:rowOff>
    </xdr:from>
    <xdr:to>
      <xdr:col>9</xdr:col>
      <xdr:colOff>681039</xdr:colOff>
      <xdr:row>0</xdr:row>
      <xdr:rowOff>1220496</xdr:rowOff>
    </xdr:to>
    <xdr:pic>
      <xdr:nvPicPr>
        <xdr:cNvPr id="3" name="Image 2">
          <a:extLst>
            <a:ext uri="{FF2B5EF4-FFF2-40B4-BE49-F238E27FC236}">
              <a16:creationId xmlns:a16="http://schemas.microsoft.com/office/drawing/2014/main" id="{00000000-0008-0000-2600-000003000000}"/>
            </a:ext>
          </a:extLst>
        </xdr:cNvPr>
        <xdr:cNvPicPr>
          <a:picLocks noChangeAspect="1"/>
        </xdr:cNvPicPr>
      </xdr:nvPicPr>
      <xdr:blipFill>
        <a:blip xmlns:r="http://schemas.openxmlformats.org/officeDocument/2006/relationships" r:embed="rId2"/>
        <a:stretch>
          <a:fillRect/>
        </a:stretch>
      </xdr:blipFill>
      <xdr:spPr>
        <a:xfrm>
          <a:off x="7077077" y="42859"/>
          <a:ext cx="1214437" cy="1177637"/>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123825</xdr:colOff>
      <xdr:row>0</xdr:row>
      <xdr:rowOff>300045</xdr:rowOff>
    </xdr:from>
    <xdr:to>
      <xdr:col>1</xdr:col>
      <xdr:colOff>633413</xdr:colOff>
      <xdr:row>0</xdr:row>
      <xdr:rowOff>1223018</xdr:rowOff>
    </xdr:to>
    <xdr:pic>
      <xdr:nvPicPr>
        <xdr:cNvPr id="2" name="Image 1">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a:stretch>
          <a:fillRect/>
        </a:stretch>
      </xdr:blipFill>
      <xdr:spPr>
        <a:xfrm>
          <a:off x="123825" y="300045"/>
          <a:ext cx="1538288" cy="922973"/>
        </a:xfrm>
        <a:prstGeom prst="rect">
          <a:avLst/>
        </a:prstGeom>
      </xdr:spPr>
    </xdr:pic>
    <xdr:clientData/>
  </xdr:twoCellAnchor>
  <xdr:twoCellAnchor editAs="oneCell">
    <xdr:from>
      <xdr:col>8</xdr:col>
      <xdr:colOff>252414</xdr:colOff>
      <xdr:row>0</xdr:row>
      <xdr:rowOff>47630</xdr:rowOff>
    </xdr:from>
    <xdr:to>
      <xdr:col>9</xdr:col>
      <xdr:colOff>700089</xdr:colOff>
      <xdr:row>0</xdr:row>
      <xdr:rowOff>1225267</xdr:rowOff>
    </xdr:to>
    <xdr:pic>
      <xdr:nvPicPr>
        <xdr:cNvPr id="3" name="Image 2">
          <a:extLst>
            <a:ext uri="{FF2B5EF4-FFF2-40B4-BE49-F238E27FC236}">
              <a16:creationId xmlns:a16="http://schemas.microsoft.com/office/drawing/2014/main" id="{00000000-0008-0000-2700-000003000000}"/>
            </a:ext>
          </a:extLst>
        </xdr:cNvPr>
        <xdr:cNvPicPr>
          <a:picLocks noChangeAspect="1"/>
        </xdr:cNvPicPr>
      </xdr:nvPicPr>
      <xdr:blipFill>
        <a:blip xmlns:r="http://schemas.openxmlformats.org/officeDocument/2006/relationships" r:embed="rId2"/>
        <a:stretch>
          <a:fillRect/>
        </a:stretch>
      </xdr:blipFill>
      <xdr:spPr>
        <a:xfrm>
          <a:off x="7096127" y="47630"/>
          <a:ext cx="1214437" cy="1177637"/>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85734</xdr:colOff>
      <xdr:row>0</xdr:row>
      <xdr:rowOff>300045</xdr:rowOff>
    </xdr:from>
    <xdr:to>
      <xdr:col>1</xdr:col>
      <xdr:colOff>595322</xdr:colOff>
      <xdr:row>0</xdr:row>
      <xdr:rowOff>1223018</xdr:rowOff>
    </xdr:to>
    <xdr:pic>
      <xdr:nvPicPr>
        <xdr:cNvPr id="2" name="Image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85734" y="300045"/>
          <a:ext cx="1538288" cy="922973"/>
        </a:xfrm>
        <a:prstGeom prst="rect">
          <a:avLst/>
        </a:prstGeom>
      </xdr:spPr>
    </xdr:pic>
    <xdr:clientData/>
  </xdr:twoCellAnchor>
  <xdr:twoCellAnchor editAs="oneCell">
    <xdr:from>
      <xdr:col>8</xdr:col>
      <xdr:colOff>214323</xdr:colOff>
      <xdr:row>0</xdr:row>
      <xdr:rowOff>47630</xdr:rowOff>
    </xdr:from>
    <xdr:to>
      <xdr:col>9</xdr:col>
      <xdr:colOff>661998</xdr:colOff>
      <xdr:row>0</xdr:row>
      <xdr:rowOff>1225267</xdr:rowOff>
    </xdr:to>
    <xdr:pic>
      <xdr:nvPicPr>
        <xdr:cNvPr id="3" name="Image 2">
          <a:extLst>
            <a:ext uri="{FF2B5EF4-FFF2-40B4-BE49-F238E27FC236}">
              <a16:creationId xmlns:a16="http://schemas.microsoft.com/office/drawing/2014/main" id="{00000000-0008-0000-2800-000003000000}"/>
            </a:ext>
          </a:extLst>
        </xdr:cNvPr>
        <xdr:cNvPicPr>
          <a:picLocks noChangeAspect="1"/>
        </xdr:cNvPicPr>
      </xdr:nvPicPr>
      <xdr:blipFill>
        <a:blip xmlns:r="http://schemas.openxmlformats.org/officeDocument/2006/relationships" r:embed="rId2"/>
        <a:stretch>
          <a:fillRect/>
        </a:stretch>
      </xdr:blipFill>
      <xdr:spPr>
        <a:xfrm>
          <a:off x="7058036" y="47630"/>
          <a:ext cx="1214437" cy="1177637"/>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100019</xdr:colOff>
      <xdr:row>0</xdr:row>
      <xdr:rowOff>300045</xdr:rowOff>
    </xdr:from>
    <xdr:to>
      <xdr:col>1</xdr:col>
      <xdr:colOff>609607</xdr:colOff>
      <xdr:row>0</xdr:row>
      <xdr:rowOff>1223018</xdr:rowOff>
    </xdr:to>
    <xdr:pic>
      <xdr:nvPicPr>
        <xdr:cNvPr id="2" name="Image 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stretch>
          <a:fillRect/>
        </a:stretch>
      </xdr:blipFill>
      <xdr:spPr>
        <a:xfrm>
          <a:off x="100019" y="300045"/>
          <a:ext cx="1538288" cy="922973"/>
        </a:xfrm>
        <a:prstGeom prst="rect">
          <a:avLst/>
        </a:prstGeom>
      </xdr:spPr>
    </xdr:pic>
    <xdr:clientData/>
  </xdr:twoCellAnchor>
  <xdr:twoCellAnchor editAs="oneCell">
    <xdr:from>
      <xdr:col>8</xdr:col>
      <xdr:colOff>228608</xdr:colOff>
      <xdr:row>0</xdr:row>
      <xdr:rowOff>47630</xdr:rowOff>
    </xdr:from>
    <xdr:to>
      <xdr:col>9</xdr:col>
      <xdr:colOff>676283</xdr:colOff>
      <xdr:row>0</xdr:row>
      <xdr:rowOff>1225267</xdr:rowOff>
    </xdr:to>
    <xdr:pic>
      <xdr:nvPicPr>
        <xdr:cNvPr id="3" name="Image 2">
          <a:extLst>
            <a:ext uri="{FF2B5EF4-FFF2-40B4-BE49-F238E27FC236}">
              <a16:creationId xmlns:a16="http://schemas.microsoft.com/office/drawing/2014/main" id="{00000000-0008-0000-2900-000003000000}"/>
            </a:ext>
          </a:extLst>
        </xdr:cNvPr>
        <xdr:cNvPicPr>
          <a:picLocks noChangeAspect="1"/>
        </xdr:cNvPicPr>
      </xdr:nvPicPr>
      <xdr:blipFill>
        <a:blip xmlns:r="http://schemas.openxmlformats.org/officeDocument/2006/relationships" r:embed="rId2"/>
        <a:stretch>
          <a:fillRect/>
        </a:stretch>
      </xdr:blipFill>
      <xdr:spPr>
        <a:xfrm>
          <a:off x="7072321" y="47630"/>
          <a:ext cx="1214437" cy="1177637"/>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104775</xdr:colOff>
      <xdr:row>0</xdr:row>
      <xdr:rowOff>295274</xdr:rowOff>
    </xdr:from>
    <xdr:to>
      <xdr:col>1</xdr:col>
      <xdr:colOff>614363</xdr:colOff>
      <xdr:row>0</xdr:row>
      <xdr:rowOff>1218247</xdr:rowOff>
    </xdr:to>
    <xdr:pic>
      <xdr:nvPicPr>
        <xdr:cNvPr id="2" name="Image 1">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a:stretch>
          <a:fillRect/>
        </a:stretch>
      </xdr:blipFill>
      <xdr:spPr>
        <a:xfrm>
          <a:off x="104775" y="295274"/>
          <a:ext cx="1538288" cy="922973"/>
        </a:xfrm>
        <a:prstGeom prst="rect">
          <a:avLst/>
        </a:prstGeom>
      </xdr:spPr>
    </xdr:pic>
    <xdr:clientData/>
  </xdr:twoCellAnchor>
  <xdr:twoCellAnchor editAs="oneCell">
    <xdr:from>
      <xdr:col>8</xdr:col>
      <xdr:colOff>233364</xdr:colOff>
      <xdr:row>0</xdr:row>
      <xdr:rowOff>42859</xdr:rowOff>
    </xdr:from>
    <xdr:to>
      <xdr:col>9</xdr:col>
      <xdr:colOff>681039</xdr:colOff>
      <xdr:row>0</xdr:row>
      <xdr:rowOff>1220496</xdr:rowOff>
    </xdr:to>
    <xdr:pic>
      <xdr:nvPicPr>
        <xdr:cNvPr id="3" name="Image 2">
          <a:extLst>
            <a:ext uri="{FF2B5EF4-FFF2-40B4-BE49-F238E27FC236}">
              <a16:creationId xmlns:a16="http://schemas.microsoft.com/office/drawing/2014/main" id="{00000000-0008-0000-2A00-000003000000}"/>
            </a:ext>
          </a:extLst>
        </xdr:cNvPr>
        <xdr:cNvPicPr>
          <a:picLocks noChangeAspect="1"/>
        </xdr:cNvPicPr>
      </xdr:nvPicPr>
      <xdr:blipFill>
        <a:blip xmlns:r="http://schemas.openxmlformats.org/officeDocument/2006/relationships" r:embed="rId2"/>
        <a:stretch>
          <a:fillRect/>
        </a:stretch>
      </xdr:blipFill>
      <xdr:spPr>
        <a:xfrm>
          <a:off x="7077077" y="42859"/>
          <a:ext cx="1214437" cy="1177637"/>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123825</xdr:colOff>
      <xdr:row>0</xdr:row>
      <xdr:rowOff>300045</xdr:rowOff>
    </xdr:from>
    <xdr:to>
      <xdr:col>1</xdr:col>
      <xdr:colOff>633413</xdr:colOff>
      <xdr:row>0</xdr:row>
      <xdr:rowOff>1223018</xdr:rowOff>
    </xdr:to>
    <xdr:pic>
      <xdr:nvPicPr>
        <xdr:cNvPr id="2" name="Image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123825" y="300045"/>
          <a:ext cx="1538288" cy="922973"/>
        </a:xfrm>
        <a:prstGeom prst="rect">
          <a:avLst/>
        </a:prstGeom>
      </xdr:spPr>
    </xdr:pic>
    <xdr:clientData/>
  </xdr:twoCellAnchor>
  <xdr:twoCellAnchor editAs="oneCell">
    <xdr:from>
      <xdr:col>8</xdr:col>
      <xdr:colOff>252414</xdr:colOff>
      <xdr:row>0</xdr:row>
      <xdr:rowOff>47630</xdr:rowOff>
    </xdr:from>
    <xdr:to>
      <xdr:col>9</xdr:col>
      <xdr:colOff>700089</xdr:colOff>
      <xdr:row>0</xdr:row>
      <xdr:rowOff>1225267</xdr:rowOff>
    </xdr:to>
    <xdr:pic>
      <xdr:nvPicPr>
        <xdr:cNvPr id="3" name="Image 2">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2"/>
        <a:stretch>
          <a:fillRect/>
        </a:stretch>
      </xdr:blipFill>
      <xdr:spPr>
        <a:xfrm>
          <a:off x="7096127" y="47630"/>
          <a:ext cx="1214437" cy="1177637"/>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85734</xdr:colOff>
      <xdr:row>0</xdr:row>
      <xdr:rowOff>300045</xdr:rowOff>
    </xdr:from>
    <xdr:to>
      <xdr:col>1</xdr:col>
      <xdr:colOff>595322</xdr:colOff>
      <xdr:row>0</xdr:row>
      <xdr:rowOff>1223018</xdr:rowOff>
    </xdr:to>
    <xdr:pic>
      <xdr:nvPicPr>
        <xdr:cNvPr id="2" name="Image 1">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a:stretch>
          <a:fillRect/>
        </a:stretch>
      </xdr:blipFill>
      <xdr:spPr>
        <a:xfrm>
          <a:off x="85734" y="300045"/>
          <a:ext cx="1538288" cy="922973"/>
        </a:xfrm>
        <a:prstGeom prst="rect">
          <a:avLst/>
        </a:prstGeom>
      </xdr:spPr>
    </xdr:pic>
    <xdr:clientData/>
  </xdr:twoCellAnchor>
  <xdr:twoCellAnchor editAs="oneCell">
    <xdr:from>
      <xdr:col>8</xdr:col>
      <xdr:colOff>214323</xdr:colOff>
      <xdr:row>0</xdr:row>
      <xdr:rowOff>47630</xdr:rowOff>
    </xdr:from>
    <xdr:to>
      <xdr:col>9</xdr:col>
      <xdr:colOff>661998</xdr:colOff>
      <xdr:row>0</xdr:row>
      <xdr:rowOff>1225267</xdr:rowOff>
    </xdr:to>
    <xdr:pic>
      <xdr:nvPicPr>
        <xdr:cNvPr id="3" name="Image 2">
          <a:extLst>
            <a:ext uri="{FF2B5EF4-FFF2-40B4-BE49-F238E27FC236}">
              <a16:creationId xmlns:a16="http://schemas.microsoft.com/office/drawing/2014/main" id="{00000000-0008-0000-2C00-000003000000}"/>
            </a:ext>
          </a:extLst>
        </xdr:cNvPr>
        <xdr:cNvPicPr>
          <a:picLocks noChangeAspect="1"/>
        </xdr:cNvPicPr>
      </xdr:nvPicPr>
      <xdr:blipFill>
        <a:blip xmlns:r="http://schemas.openxmlformats.org/officeDocument/2006/relationships" r:embed="rId2"/>
        <a:stretch>
          <a:fillRect/>
        </a:stretch>
      </xdr:blipFill>
      <xdr:spPr>
        <a:xfrm>
          <a:off x="7058036" y="47630"/>
          <a:ext cx="1214437" cy="1177637"/>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100019</xdr:colOff>
      <xdr:row>0</xdr:row>
      <xdr:rowOff>300045</xdr:rowOff>
    </xdr:from>
    <xdr:to>
      <xdr:col>1</xdr:col>
      <xdr:colOff>609607</xdr:colOff>
      <xdr:row>0</xdr:row>
      <xdr:rowOff>1223018</xdr:rowOff>
    </xdr:to>
    <xdr:pic>
      <xdr:nvPicPr>
        <xdr:cNvPr id="2" name="Image 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a:stretch>
          <a:fillRect/>
        </a:stretch>
      </xdr:blipFill>
      <xdr:spPr>
        <a:xfrm>
          <a:off x="100019" y="300045"/>
          <a:ext cx="1538288" cy="922973"/>
        </a:xfrm>
        <a:prstGeom prst="rect">
          <a:avLst/>
        </a:prstGeom>
      </xdr:spPr>
    </xdr:pic>
    <xdr:clientData/>
  </xdr:twoCellAnchor>
  <xdr:twoCellAnchor editAs="oneCell">
    <xdr:from>
      <xdr:col>8</xdr:col>
      <xdr:colOff>228608</xdr:colOff>
      <xdr:row>0</xdr:row>
      <xdr:rowOff>47630</xdr:rowOff>
    </xdr:from>
    <xdr:to>
      <xdr:col>9</xdr:col>
      <xdr:colOff>676283</xdr:colOff>
      <xdr:row>0</xdr:row>
      <xdr:rowOff>1225267</xdr:rowOff>
    </xdr:to>
    <xdr:pic>
      <xdr:nvPicPr>
        <xdr:cNvPr id="3" name="Image 2">
          <a:extLst>
            <a:ext uri="{FF2B5EF4-FFF2-40B4-BE49-F238E27FC236}">
              <a16:creationId xmlns:a16="http://schemas.microsoft.com/office/drawing/2014/main" id="{00000000-0008-0000-2D00-000003000000}"/>
            </a:ext>
          </a:extLst>
        </xdr:cNvPr>
        <xdr:cNvPicPr>
          <a:picLocks noChangeAspect="1"/>
        </xdr:cNvPicPr>
      </xdr:nvPicPr>
      <xdr:blipFill>
        <a:blip xmlns:r="http://schemas.openxmlformats.org/officeDocument/2006/relationships" r:embed="rId2"/>
        <a:stretch>
          <a:fillRect/>
        </a:stretch>
      </xdr:blipFill>
      <xdr:spPr>
        <a:xfrm>
          <a:off x="7072321" y="47630"/>
          <a:ext cx="1214437" cy="11776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4430</xdr:colOff>
      <xdr:row>22</xdr:row>
      <xdr:rowOff>94648</xdr:rowOff>
    </xdr:to>
    <xdr:pic>
      <xdr:nvPicPr>
        <xdr:cNvPr id="4" name="Imag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0" y="0"/>
          <a:ext cx="2666667" cy="481904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4430</xdr:colOff>
      <xdr:row>22</xdr:row>
      <xdr:rowOff>85124</xdr:rowOff>
    </xdr:to>
    <xdr:pic>
      <xdr:nvPicPr>
        <xdr:cNvPr id="4" name="Imag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tretch>
          <a:fillRect/>
        </a:stretch>
      </xdr:blipFill>
      <xdr:spPr>
        <a:xfrm>
          <a:off x="0" y="0"/>
          <a:ext cx="2666667" cy="480952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4429</xdr:colOff>
      <xdr:row>22</xdr:row>
      <xdr:rowOff>123219</xdr:rowOff>
    </xdr:to>
    <xdr:pic>
      <xdr:nvPicPr>
        <xdr:cNvPr id="4" name="Imag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stretch>
          <a:fillRect/>
        </a:stretch>
      </xdr:blipFill>
      <xdr:spPr>
        <a:xfrm>
          <a:off x="0" y="0"/>
          <a:ext cx="2676191" cy="484761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4436</xdr:colOff>
      <xdr:row>22</xdr:row>
      <xdr:rowOff>75600</xdr:rowOff>
    </xdr:to>
    <xdr:pic>
      <xdr:nvPicPr>
        <xdr:cNvPr id="4" name="Imag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tretch>
          <a:fillRect/>
        </a:stretch>
      </xdr:blipFill>
      <xdr:spPr>
        <a:xfrm>
          <a:off x="0" y="0"/>
          <a:ext cx="2619048" cy="4800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71438</xdr:colOff>
      <xdr:row>0</xdr:row>
      <xdr:rowOff>28574</xdr:rowOff>
    </xdr:from>
    <xdr:to>
      <xdr:col>2</xdr:col>
      <xdr:colOff>1038225</xdr:colOff>
      <xdr:row>22</xdr:row>
      <xdr:rowOff>139980</xdr:rowOff>
    </xdr:to>
    <xdr:pic>
      <xdr:nvPicPr>
        <xdr:cNvPr id="2" name="Imag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71438" y="28574"/>
          <a:ext cx="2500312" cy="459768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5.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6.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7.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8.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9.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0.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1.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2.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3.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5.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16.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17.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18.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19.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20.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21.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2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
  <sheetViews>
    <sheetView topLeftCell="A13" workbookViewId="0">
      <selection activeCell="K7" sqref="K7"/>
    </sheetView>
  </sheetViews>
  <sheetFormatPr baseColWidth="10" defaultColWidth="10.7109375" defaultRowHeight="15" x14ac:dyDescent="0.25"/>
  <sheetData>
    <row r="1" spans="1:8" ht="28.5" x14ac:dyDescent="0.45">
      <c r="A1" s="217" t="s">
        <v>0</v>
      </c>
      <c r="B1" s="218"/>
      <c r="C1" s="218"/>
      <c r="D1" s="218"/>
      <c r="E1" s="218"/>
      <c r="F1" s="218"/>
      <c r="G1" s="218"/>
      <c r="H1" s="219"/>
    </row>
    <row r="2" spans="1:8" ht="28.5" x14ac:dyDescent="0.45">
      <c r="A2" s="220" t="s">
        <v>1</v>
      </c>
      <c r="B2" s="221"/>
      <c r="C2" s="221"/>
      <c r="D2" s="221"/>
      <c r="E2" s="221"/>
      <c r="F2" s="221"/>
      <c r="G2" s="221"/>
      <c r="H2" s="222"/>
    </row>
    <row r="3" spans="1:8" ht="28.5" x14ac:dyDescent="0.45">
      <c r="A3" s="220" t="s">
        <v>2</v>
      </c>
      <c r="B3" s="221"/>
      <c r="C3" s="221"/>
      <c r="D3" s="221"/>
      <c r="E3" s="221"/>
      <c r="F3" s="221"/>
      <c r="G3" s="221"/>
      <c r="H3" s="222"/>
    </row>
    <row r="4" spans="1:8" ht="28.5" x14ac:dyDescent="0.45">
      <c r="A4" s="223" t="s">
        <v>83</v>
      </c>
      <c r="B4" s="224"/>
      <c r="C4" s="224"/>
      <c r="D4" s="224"/>
      <c r="E4" s="224"/>
      <c r="F4" s="224"/>
      <c r="G4" s="224"/>
      <c r="H4" s="225"/>
    </row>
    <row r="5" spans="1:8" x14ac:dyDescent="0.25">
      <c r="A5" s="4" t="s">
        <v>3</v>
      </c>
      <c r="H5" s="3"/>
    </row>
    <row r="6" spans="1:8" x14ac:dyDescent="0.25">
      <c r="A6" s="5" t="s">
        <v>4</v>
      </c>
      <c r="H6" s="3"/>
    </row>
    <row r="7" spans="1:8" x14ac:dyDescent="0.25">
      <c r="A7" s="6" t="s">
        <v>5</v>
      </c>
      <c r="H7" s="3"/>
    </row>
    <row r="8" spans="1:8" x14ac:dyDescent="0.25">
      <c r="A8" s="6" t="s">
        <v>6</v>
      </c>
      <c r="H8" s="3"/>
    </row>
    <row r="9" spans="1:8" x14ac:dyDescent="0.25">
      <c r="A9" s="5" t="s">
        <v>7</v>
      </c>
      <c r="H9" s="3"/>
    </row>
    <row r="10" spans="1:8" x14ac:dyDescent="0.25">
      <c r="A10" s="7" t="s">
        <v>8</v>
      </c>
      <c r="H10" s="3"/>
    </row>
    <row r="11" spans="1:8" x14ac:dyDescent="0.25">
      <c r="A11" s="5" t="s">
        <v>9</v>
      </c>
      <c r="H11" s="3"/>
    </row>
    <row r="12" spans="1:8" x14ac:dyDescent="0.25">
      <c r="A12" s="6" t="s">
        <v>10</v>
      </c>
      <c r="H12" s="3"/>
    </row>
    <row r="13" spans="1:8" x14ac:dyDescent="0.25">
      <c r="A13" s="6" t="s">
        <v>11</v>
      </c>
      <c r="H13" s="3"/>
    </row>
    <row r="14" spans="1:8" x14ac:dyDescent="0.25">
      <c r="A14" s="6" t="s">
        <v>12</v>
      </c>
      <c r="H14" s="3"/>
    </row>
    <row r="15" spans="1:8" x14ac:dyDescent="0.25">
      <c r="A15" s="6" t="s">
        <v>13</v>
      </c>
      <c r="H15" s="3"/>
    </row>
    <row r="16" spans="1:8" x14ac:dyDescent="0.25">
      <c r="A16" s="5" t="s">
        <v>14</v>
      </c>
      <c r="H16" s="3"/>
    </row>
    <row r="17" spans="1:8" x14ac:dyDescent="0.25">
      <c r="A17" s="6" t="s">
        <v>15</v>
      </c>
      <c r="H17" s="3"/>
    </row>
    <row r="18" spans="1:8" x14ac:dyDescent="0.25">
      <c r="A18" s="6" t="s">
        <v>16</v>
      </c>
      <c r="H18" s="3"/>
    </row>
    <row r="19" spans="1:8" x14ac:dyDescent="0.25">
      <c r="A19" s="5" t="s">
        <v>17</v>
      </c>
      <c r="H19" s="3"/>
    </row>
    <row r="20" spans="1:8" x14ac:dyDescent="0.25">
      <c r="A20" s="8" t="s">
        <v>18</v>
      </c>
      <c r="H20" s="3"/>
    </row>
    <row r="21" spans="1:8" x14ac:dyDescent="0.25">
      <c r="A21" s="6" t="s">
        <v>19</v>
      </c>
      <c r="H21" s="3"/>
    </row>
    <row r="22" spans="1:8" x14ac:dyDescent="0.25">
      <c r="A22" s="8" t="s">
        <v>20</v>
      </c>
      <c r="H22" s="3"/>
    </row>
    <row r="23" spans="1:8" x14ac:dyDescent="0.25">
      <c r="A23" s="8" t="s">
        <v>21</v>
      </c>
      <c r="H23" s="3"/>
    </row>
    <row r="24" spans="1:8" x14ac:dyDescent="0.25">
      <c r="A24" s="8" t="s">
        <v>22</v>
      </c>
      <c r="H24" s="3"/>
    </row>
    <row r="25" spans="1:8" x14ac:dyDescent="0.25">
      <c r="A25" s="8" t="s">
        <v>23</v>
      </c>
      <c r="H25" s="3"/>
    </row>
    <row r="26" spans="1:8" x14ac:dyDescent="0.25">
      <c r="A26" s="6" t="s">
        <v>24</v>
      </c>
      <c r="H26" s="3"/>
    </row>
    <row r="27" spans="1:8" x14ac:dyDescent="0.25">
      <c r="A27" s="8" t="s">
        <v>25</v>
      </c>
      <c r="H27" s="3"/>
    </row>
    <row r="28" spans="1:8" x14ac:dyDescent="0.25">
      <c r="A28" s="8" t="s">
        <v>26</v>
      </c>
      <c r="H28" s="3"/>
    </row>
    <row r="29" spans="1:8" x14ac:dyDescent="0.25">
      <c r="A29" s="8" t="s">
        <v>27</v>
      </c>
      <c r="H29" s="3"/>
    </row>
    <row r="30" spans="1:8" x14ac:dyDescent="0.25">
      <c r="A30" s="8" t="s">
        <v>28</v>
      </c>
      <c r="H30" s="3"/>
    </row>
    <row r="31" spans="1:8" x14ac:dyDescent="0.25">
      <c r="A31" s="8" t="s">
        <v>29</v>
      </c>
      <c r="H31" s="3"/>
    </row>
    <row r="32" spans="1:8" ht="15.75" thickBot="1" x14ac:dyDescent="0.3">
      <c r="A32" s="9" t="s">
        <v>30</v>
      </c>
      <c r="B32" s="2"/>
      <c r="C32" s="2"/>
      <c r="D32" s="2"/>
      <c r="E32" s="2"/>
      <c r="F32" s="2"/>
      <c r="G32" s="2"/>
      <c r="H32" s="10"/>
    </row>
    <row r="33" spans="1:1" x14ac:dyDescent="0.25">
      <c r="A33" s="192" t="s">
        <v>74</v>
      </c>
    </row>
  </sheetData>
  <sheetProtection algorithmName="SHA-512" hashValue="SHMaDnCMrNwPKpKC3hDkvVqbsbigqzOe42E9sMfQB+NzqlSSc7n6MXOMAHWWqrnN1XGwQzeDLQkgKem9qUAgGg==" saltValue="NJBESmW1uxvqaOIAzUv4YQ==" spinCount="100000" sheet="1" objects="1" scenarios="1"/>
  <mergeCells count="4">
    <mergeCell ref="A1:H1"/>
    <mergeCell ref="A2:H2"/>
    <mergeCell ref="A3:H3"/>
    <mergeCell ref="A4:H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D1:I22"/>
  <sheetViews>
    <sheetView workbookViewId="0">
      <selection activeCell="D1" sqref="D1:H1"/>
    </sheetView>
  </sheetViews>
  <sheetFormatPr baseColWidth="10" defaultColWidth="10.7109375" defaultRowHeight="15" x14ac:dyDescent="0.25"/>
  <cols>
    <col min="3" max="3" width="16.28515625" customWidth="1"/>
    <col min="4" max="4" width="7.28515625" customWidth="1"/>
    <col min="5" max="5" width="8.42578125" customWidth="1"/>
    <col min="6" max="6" width="8" customWidth="1"/>
    <col min="7" max="7" width="19" customWidth="1"/>
    <col min="8" max="8" width="13.28515625" customWidth="1"/>
  </cols>
  <sheetData>
    <row r="1" spans="4:9" ht="54" customHeight="1" thickBot="1" x14ac:dyDescent="0.3">
      <c r="D1" s="200" t="s">
        <v>75</v>
      </c>
      <c r="E1" s="200" t="s">
        <v>76</v>
      </c>
      <c r="F1" s="200" t="s">
        <v>77</v>
      </c>
      <c r="G1" s="201" t="s">
        <v>45</v>
      </c>
      <c r="H1" s="202" t="s">
        <v>57</v>
      </c>
      <c r="I1" s="1"/>
    </row>
    <row r="2" spans="4:9" x14ac:dyDescent="0.25">
      <c r="D2" s="19"/>
      <c r="E2" s="19"/>
      <c r="F2" s="19"/>
      <c r="G2" s="203">
        <f>D2+E2+F2</f>
        <v>0</v>
      </c>
      <c r="H2" s="19"/>
      <c r="I2" s="1" t="str">
        <f>IF(ISBLANK(Résultats!D8),"Joueur 1",Résultats!D8)</f>
        <v>Joueur 1</v>
      </c>
    </row>
    <row r="3" spans="4:9" x14ac:dyDescent="0.25">
      <c r="D3" s="20"/>
      <c r="E3" s="20"/>
      <c r="F3" s="20"/>
      <c r="G3" s="204">
        <f>D3+E3+F3</f>
        <v>0</v>
      </c>
      <c r="H3" s="20"/>
      <c r="I3" s="207" t="str">
        <f>IF(ISBLANK(Résultats!D9),"Joueur 2",Résultats!D9)</f>
        <v>Joueur 2</v>
      </c>
    </row>
    <row r="4" spans="4:9" x14ac:dyDescent="0.25">
      <c r="D4" s="40"/>
      <c r="E4" s="40"/>
      <c r="F4" s="40"/>
      <c r="G4" s="205">
        <f t="shared" ref="G4:G7" si="0">D4+E4+F4</f>
        <v>0</v>
      </c>
      <c r="H4" s="40"/>
      <c r="I4" s="208" t="str">
        <f>IF(ISBLANK(Résultats!D10),"Joueur 3",Résultats!D10)</f>
        <v>Joueur 3</v>
      </c>
    </row>
    <row r="5" spans="4:9" x14ac:dyDescent="0.25">
      <c r="D5" s="41"/>
      <c r="E5" s="41"/>
      <c r="F5" s="41"/>
      <c r="G5" s="206">
        <f t="shared" si="0"/>
        <v>0</v>
      </c>
      <c r="H5" s="41"/>
      <c r="I5" s="209" t="str">
        <f>IF(ISBLANK(Résultats!D11),"Joueur 4",Résultats!D11)</f>
        <v>Joueur 4</v>
      </c>
    </row>
    <row r="6" spans="4:9" x14ac:dyDescent="0.25">
      <c r="D6" s="19"/>
      <c r="E6" s="19"/>
      <c r="F6" s="19"/>
      <c r="G6" s="203">
        <f t="shared" si="0"/>
        <v>0</v>
      </c>
      <c r="H6" s="19"/>
      <c r="I6" s="1" t="str">
        <f>IF(ISBLANK(Résultats!D12),"Joueur 5",Résultats!D12)</f>
        <v>Joueur 5</v>
      </c>
    </row>
    <row r="7" spans="4:9" x14ac:dyDescent="0.25">
      <c r="D7" s="20"/>
      <c r="E7" s="20"/>
      <c r="F7" s="20"/>
      <c r="G7" s="204">
        <f t="shared" si="0"/>
        <v>0</v>
      </c>
      <c r="H7" s="20"/>
      <c r="I7" s="207" t="str">
        <f>IF(ISBLANK(Résultats!D13),"Joueur 6",Résultats!D13)</f>
        <v>Joueur 6</v>
      </c>
    </row>
    <row r="8" spans="4:9" x14ac:dyDescent="0.25">
      <c r="D8" s="40"/>
      <c r="E8" s="40"/>
      <c r="F8" s="40"/>
      <c r="G8" s="205">
        <f t="shared" ref="G8:G13" si="1">D8+E8+F8</f>
        <v>0</v>
      </c>
      <c r="H8" s="40"/>
      <c r="I8" s="208" t="str">
        <f>IF(ISBLANK(Résultats!D14),"Joueur 7",Résultats!D14)</f>
        <v>Joueur 7</v>
      </c>
    </row>
    <row r="9" spans="4:9" x14ac:dyDescent="0.25">
      <c r="D9" s="41"/>
      <c r="E9" s="41"/>
      <c r="F9" s="41"/>
      <c r="G9" s="206">
        <f t="shared" si="1"/>
        <v>0</v>
      </c>
      <c r="H9" s="41"/>
      <c r="I9" s="209" t="str">
        <f>IF(ISBLANK(Résultats!D15),"Joueur 8",Résultats!D15)</f>
        <v>Joueur 8</v>
      </c>
    </row>
    <row r="10" spans="4:9" x14ac:dyDescent="0.25">
      <c r="D10" s="19"/>
      <c r="E10" s="19"/>
      <c r="F10" s="19"/>
      <c r="G10" s="203">
        <f t="shared" si="1"/>
        <v>0</v>
      </c>
      <c r="H10" s="19"/>
      <c r="I10" s="1" t="str">
        <f>IF(ISBLANK(Résultats!D16),"Joueur 9",Résultats!D16)</f>
        <v>Joueur 9</v>
      </c>
    </row>
    <row r="11" spans="4:9" x14ac:dyDescent="0.25">
      <c r="D11" s="20"/>
      <c r="E11" s="20"/>
      <c r="F11" s="20"/>
      <c r="G11" s="204">
        <f t="shared" si="1"/>
        <v>0</v>
      </c>
      <c r="H11" s="20"/>
      <c r="I11" s="207" t="str">
        <f>IF(ISBLANK(Résultats!D17),"Joueur 10",Résultats!D17)</f>
        <v>Joueur 10</v>
      </c>
    </row>
    <row r="12" spans="4:9" x14ac:dyDescent="0.25">
      <c r="D12" s="40"/>
      <c r="E12" s="40"/>
      <c r="F12" s="40"/>
      <c r="G12" s="205">
        <f t="shared" si="1"/>
        <v>0</v>
      </c>
      <c r="H12" s="40"/>
      <c r="I12" s="208" t="str">
        <f>IF(ISBLANK(Résultats!D18),"Joueur 11",Résultats!D18)</f>
        <v>Joueur 11</v>
      </c>
    </row>
    <row r="13" spans="4:9" x14ac:dyDescent="0.25">
      <c r="D13" s="41"/>
      <c r="E13" s="41"/>
      <c r="F13" s="41"/>
      <c r="G13" s="206">
        <f t="shared" si="1"/>
        <v>0</v>
      </c>
      <c r="H13" s="41"/>
      <c r="I13" s="209" t="str">
        <f>IF(ISBLANK(Résultats!D19),"Joueur 12",Résultats!D19)</f>
        <v>Joueur 12</v>
      </c>
    </row>
    <row r="14" spans="4:9" x14ac:dyDescent="0.25">
      <c r="D14" s="19"/>
      <c r="E14" s="19"/>
      <c r="F14" s="19"/>
      <c r="G14" s="203">
        <f>D14+E14+F14</f>
        <v>0</v>
      </c>
      <c r="H14" s="19"/>
      <c r="I14" s="1" t="str">
        <f>IF(ISBLANK(Résultats!D20),"Joueur 13",Résultats!D20)</f>
        <v>Joueur 13</v>
      </c>
    </row>
    <row r="15" spans="4:9" x14ac:dyDescent="0.25">
      <c r="D15" s="20"/>
      <c r="E15" s="20"/>
      <c r="F15" s="20"/>
      <c r="G15" s="204">
        <f>D15+E15+F15</f>
        <v>0</v>
      </c>
      <c r="H15" s="20"/>
      <c r="I15" s="207" t="str">
        <f>IF(ISBLANK(Résultats!D21),"Joueur 14",Résultats!D21)</f>
        <v>Joueur 14</v>
      </c>
    </row>
    <row r="16" spans="4:9" x14ac:dyDescent="0.25">
      <c r="D16" s="40"/>
      <c r="E16" s="40"/>
      <c r="F16" s="40"/>
      <c r="G16" s="205">
        <f t="shared" ref="G16:G17" si="2">D16+E16+F16</f>
        <v>0</v>
      </c>
      <c r="H16" s="40"/>
      <c r="I16" s="208" t="str">
        <f>IF(ISBLANK(Résultats!D22),"Joueur 15",Résultats!D22)</f>
        <v>Joueur 15</v>
      </c>
    </row>
    <row r="17" spans="4:9" x14ac:dyDescent="0.25">
      <c r="D17" s="41"/>
      <c r="E17" s="41"/>
      <c r="F17" s="41"/>
      <c r="G17" s="206">
        <f t="shared" si="2"/>
        <v>0</v>
      </c>
      <c r="H17" s="41"/>
      <c r="I17" s="209" t="str">
        <f>IF(ISBLANK(Résultats!D23),"Joueur 16",Résultats!D23)</f>
        <v>Joueur 16</v>
      </c>
    </row>
    <row r="18" spans="4:9" x14ac:dyDescent="0.25">
      <c r="D18" s="19"/>
      <c r="E18" s="19"/>
      <c r="F18" s="19"/>
      <c r="G18" s="203">
        <f>D18+E18+F18</f>
        <v>0</v>
      </c>
      <c r="H18" s="19"/>
      <c r="I18" s="1" t="str">
        <f>IF(ISBLANK(Résultats!D24),"Joueur 17",Résultats!D24)</f>
        <v>Joueur 17</v>
      </c>
    </row>
    <row r="19" spans="4:9" x14ac:dyDescent="0.25">
      <c r="D19" s="20"/>
      <c r="E19" s="20"/>
      <c r="F19" s="20"/>
      <c r="G19" s="204">
        <f>D19+E19+F19</f>
        <v>0</v>
      </c>
      <c r="H19" s="20"/>
      <c r="I19" s="207" t="str">
        <f>IF(ISBLANK(Résultats!D25),"Joueur 18",Résultats!D25)</f>
        <v>Joueur 18</v>
      </c>
    </row>
    <row r="20" spans="4:9" x14ac:dyDescent="0.25">
      <c r="D20" s="40"/>
      <c r="E20" s="40"/>
      <c r="F20" s="40"/>
      <c r="G20" s="205">
        <f t="shared" ref="G20:G21" si="3">D20+E20+F20</f>
        <v>0</v>
      </c>
      <c r="H20" s="40"/>
      <c r="I20" s="208" t="str">
        <f>IF(ISBLANK(Résultats!D26),"Joueur 19",Résultats!D26)</f>
        <v>Joueur 19</v>
      </c>
    </row>
    <row r="21" spans="4:9" x14ac:dyDescent="0.25">
      <c r="D21" s="41"/>
      <c r="E21" s="41"/>
      <c r="F21" s="41"/>
      <c r="G21" s="206">
        <f t="shared" si="3"/>
        <v>0</v>
      </c>
      <c r="H21" s="41"/>
      <c r="I21" s="209" t="str">
        <f>IF(ISBLANK(Résultats!D27),"Joueur 20",Résultats!D27)</f>
        <v>Joueur 20</v>
      </c>
    </row>
    <row r="22" spans="4:9" x14ac:dyDescent="0.25">
      <c r="D22" s="192" t="s">
        <v>74</v>
      </c>
    </row>
  </sheetData>
  <sheetProtection algorithmName="SHA-512" hashValue="oqu76LMcskov+71WWZo/L5UdKOP0U6MWcUqC03lDPk/Bj+JdapTKvMf8G2PB6aGoU2Lf6RQVQ74ZDb0aCF4unw==" saltValue="A9v+iL0wFNFPa4ETdyKM2Q==" spinCount="100000" sheet="1" objects="1" scenarios="1"/>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D1:I22"/>
  <sheetViews>
    <sheetView workbookViewId="0">
      <selection activeCell="D1" sqref="D1:H1"/>
    </sheetView>
  </sheetViews>
  <sheetFormatPr baseColWidth="10" defaultColWidth="10.7109375" defaultRowHeight="15" x14ac:dyDescent="0.25"/>
  <cols>
    <col min="3" max="3" width="16.28515625" customWidth="1"/>
    <col min="4" max="4" width="7.28515625" customWidth="1"/>
    <col min="5" max="5" width="8.42578125" customWidth="1"/>
    <col min="6" max="6" width="8" customWidth="1"/>
    <col min="7" max="7" width="19" customWidth="1"/>
    <col min="8" max="8" width="13.28515625" customWidth="1"/>
  </cols>
  <sheetData>
    <row r="1" spans="4:9" ht="54" customHeight="1" thickBot="1" x14ac:dyDescent="0.3">
      <c r="D1" s="200" t="s">
        <v>75</v>
      </c>
      <c r="E1" s="200" t="s">
        <v>76</v>
      </c>
      <c r="F1" s="200" t="s">
        <v>77</v>
      </c>
      <c r="G1" s="201" t="s">
        <v>45</v>
      </c>
      <c r="H1" s="202" t="s">
        <v>57</v>
      </c>
      <c r="I1" s="1"/>
    </row>
    <row r="2" spans="4:9" x14ac:dyDescent="0.25">
      <c r="D2" s="19"/>
      <c r="E2" s="19"/>
      <c r="F2" s="19"/>
      <c r="G2" s="203">
        <f>D2+E2+F2</f>
        <v>0</v>
      </c>
      <c r="H2" s="19"/>
      <c r="I2" s="1" t="str">
        <f>IF(ISBLANK(Résultats!D8),"Joueur 1",Résultats!D8)</f>
        <v>Joueur 1</v>
      </c>
    </row>
    <row r="3" spans="4:9" x14ac:dyDescent="0.25">
      <c r="D3" s="20"/>
      <c r="E3" s="20"/>
      <c r="F3" s="20"/>
      <c r="G3" s="204">
        <f>D3+E3+F3</f>
        <v>0</v>
      </c>
      <c r="H3" s="20"/>
      <c r="I3" s="207" t="str">
        <f>IF(ISBLANK(Résultats!D9),"Joueur 2",Résultats!D9)</f>
        <v>Joueur 2</v>
      </c>
    </row>
    <row r="4" spans="4:9" x14ac:dyDescent="0.25">
      <c r="D4" s="40"/>
      <c r="E4" s="40"/>
      <c r="F4" s="40"/>
      <c r="G4" s="205">
        <f t="shared" ref="G4:G7" si="0">D4+E4+F4</f>
        <v>0</v>
      </c>
      <c r="H4" s="40"/>
      <c r="I4" s="208" t="str">
        <f>IF(ISBLANK(Résultats!D10),"Joueur 3",Résultats!D10)</f>
        <v>Joueur 3</v>
      </c>
    </row>
    <row r="5" spans="4:9" x14ac:dyDescent="0.25">
      <c r="D5" s="41"/>
      <c r="E5" s="41"/>
      <c r="F5" s="41"/>
      <c r="G5" s="206">
        <f t="shared" si="0"/>
        <v>0</v>
      </c>
      <c r="H5" s="41"/>
      <c r="I5" s="209" t="str">
        <f>IF(ISBLANK(Résultats!D11),"Joueur 4",Résultats!D11)</f>
        <v>Joueur 4</v>
      </c>
    </row>
    <row r="6" spans="4:9" x14ac:dyDescent="0.25">
      <c r="D6" s="19"/>
      <c r="E6" s="19"/>
      <c r="F6" s="19"/>
      <c r="G6" s="203">
        <f t="shared" si="0"/>
        <v>0</v>
      </c>
      <c r="H6" s="19"/>
      <c r="I6" s="1" t="str">
        <f>IF(ISBLANK(Résultats!D12),"Joueur 5",Résultats!D12)</f>
        <v>Joueur 5</v>
      </c>
    </row>
    <row r="7" spans="4:9" x14ac:dyDescent="0.25">
      <c r="D7" s="20"/>
      <c r="E7" s="20"/>
      <c r="F7" s="20"/>
      <c r="G7" s="204">
        <f t="shared" si="0"/>
        <v>0</v>
      </c>
      <c r="H7" s="20"/>
      <c r="I7" s="207" t="str">
        <f>IF(ISBLANK(Résultats!D13),"Joueur 6",Résultats!D13)</f>
        <v>Joueur 6</v>
      </c>
    </row>
    <row r="8" spans="4:9" x14ac:dyDescent="0.25">
      <c r="D8" s="40"/>
      <c r="E8" s="40"/>
      <c r="F8" s="40"/>
      <c r="G8" s="205">
        <f t="shared" ref="G8:G13" si="1">D8+E8+F8</f>
        <v>0</v>
      </c>
      <c r="H8" s="40"/>
      <c r="I8" s="208" t="str">
        <f>IF(ISBLANK(Résultats!D14),"Joueur 7",Résultats!D14)</f>
        <v>Joueur 7</v>
      </c>
    </row>
    <row r="9" spans="4:9" x14ac:dyDescent="0.25">
      <c r="D9" s="41"/>
      <c r="E9" s="41"/>
      <c r="F9" s="41"/>
      <c r="G9" s="206">
        <f t="shared" si="1"/>
        <v>0</v>
      </c>
      <c r="H9" s="41"/>
      <c r="I9" s="209" t="str">
        <f>IF(ISBLANK(Résultats!D15),"Joueur 8",Résultats!D15)</f>
        <v>Joueur 8</v>
      </c>
    </row>
    <row r="10" spans="4:9" x14ac:dyDescent="0.25">
      <c r="D10" s="19"/>
      <c r="E10" s="19"/>
      <c r="F10" s="19"/>
      <c r="G10" s="203">
        <f t="shared" si="1"/>
        <v>0</v>
      </c>
      <c r="H10" s="19"/>
      <c r="I10" s="1" t="str">
        <f>IF(ISBLANK(Résultats!D16),"Joueur 9",Résultats!D16)</f>
        <v>Joueur 9</v>
      </c>
    </row>
    <row r="11" spans="4:9" x14ac:dyDescent="0.25">
      <c r="D11" s="20"/>
      <c r="E11" s="20"/>
      <c r="F11" s="20"/>
      <c r="G11" s="204">
        <f t="shared" si="1"/>
        <v>0</v>
      </c>
      <c r="H11" s="20"/>
      <c r="I11" s="207" t="str">
        <f>IF(ISBLANK(Résultats!D17),"Joueur 10",Résultats!D17)</f>
        <v>Joueur 10</v>
      </c>
    </row>
    <row r="12" spans="4:9" x14ac:dyDescent="0.25">
      <c r="D12" s="40"/>
      <c r="E12" s="40"/>
      <c r="F12" s="40"/>
      <c r="G12" s="205">
        <f t="shared" si="1"/>
        <v>0</v>
      </c>
      <c r="H12" s="40"/>
      <c r="I12" s="208" t="str">
        <f>IF(ISBLANK(Résultats!D18),"Joueur 11",Résultats!D18)</f>
        <v>Joueur 11</v>
      </c>
    </row>
    <row r="13" spans="4:9" x14ac:dyDescent="0.25">
      <c r="D13" s="41"/>
      <c r="E13" s="41"/>
      <c r="F13" s="41"/>
      <c r="G13" s="206">
        <f t="shared" si="1"/>
        <v>0</v>
      </c>
      <c r="H13" s="41"/>
      <c r="I13" s="209" t="str">
        <f>IF(ISBLANK(Résultats!D19),"Joueur 12",Résultats!D19)</f>
        <v>Joueur 12</v>
      </c>
    </row>
    <row r="14" spans="4:9" x14ac:dyDescent="0.25">
      <c r="D14" s="19"/>
      <c r="E14" s="19"/>
      <c r="F14" s="19"/>
      <c r="G14" s="203">
        <f>D14+E14+F14</f>
        <v>0</v>
      </c>
      <c r="H14" s="19"/>
      <c r="I14" s="1" t="str">
        <f>IF(ISBLANK(Résultats!D20),"Joueur 13",Résultats!D20)</f>
        <v>Joueur 13</v>
      </c>
    </row>
    <row r="15" spans="4:9" x14ac:dyDescent="0.25">
      <c r="D15" s="20"/>
      <c r="E15" s="20"/>
      <c r="F15" s="20"/>
      <c r="G15" s="204">
        <f>D15+E15+F15</f>
        <v>0</v>
      </c>
      <c r="H15" s="20"/>
      <c r="I15" s="207" t="str">
        <f>IF(ISBLANK(Résultats!D21),"Joueur 14",Résultats!D21)</f>
        <v>Joueur 14</v>
      </c>
    </row>
    <row r="16" spans="4:9" x14ac:dyDescent="0.25">
      <c r="D16" s="40"/>
      <c r="E16" s="40"/>
      <c r="F16" s="40"/>
      <c r="G16" s="205">
        <f t="shared" ref="G16:G17" si="2">D16+E16+F16</f>
        <v>0</v>
      </c>
      <c r="H16" s="40"/>
      <c r="I16" s="208" t="str">
        <f>IF(ISBLANK(Résultats!D22),"Joueur 15",Résultats!D22)</f>
        <v>Joueur 15</v>
      </c>
    </row>
    <row r="17" spans="4:9" x14ac:dyDescent="0.25">
      <c r="D17" s="41"/>
      <c r="E17" s="41"/>
      <c r="F17" s="41"/>
      <c r="G17" s="206">
        <f t="shared" si="2"/>
        <v>0</v>
      </c>
      <c r="H17" s="41"/>
      <c r="I17" s="209" t="str">
        <f>IF(ISBLANK(Résultats!D23),"Joueur 16",Résultats!D23)</f>
        <v>Joueur 16</v>
      </c>
    </row>
    <row r="18" spans="4:9" x14ac:dyDescent="0.25">
      <c r="D18" s="19"/>
      <c r="E18" s="19"/>
      <c r="F18" s="19"/>
      <c r="G18" s="203">
        <f>D18+E18+F18</f>
        <v>0</v>
      </c>
      <c r="H18" s="19"/>
      <c r="I18" s="1" t="str">
        <f>IF(ISBLANK(Résultats!D24),"Joueur 17",Résultats!D24)</f>
        <v>Joueur 17</v>
      </c>
    </row>
    <row r="19" spans="4:9" x14ac:dyDescent="0.25">
      <c r="D19" s="20"/>
      <c r="E19" s="20"/>
      <c r="F19" s="20"/>
      <c r="G19" s="204">
        <f>D19+E19+F19</f>
        <v>0</v>
      </c>
      <c r="H19" s="20"/>
      <c r="I19" s="207" t="str">
        <f>IF(ISBLANK(Résultats!D25),"Joueur 18",Résultats!D25)</f>
        <v>Joueur 18</v>
      </c>
    </row>
    <row r="20" spans="4:9" x14ac:dyDescent="0.25">
      <c r="D20" s="40"/>
      <c r="E20" s="40"/>
      <c r="F20" s="40"/>
      <c r="G20" s="205">
        <f t="shared" ref="G20:G21" si="3">D20+E20+F20</f>
        <v>0</v>
      </c>
      <c r="H20" s="40"/>
      <c r="I20" s="208" t="str">
        <f>IF(ISBLANK(Résultats!D26),"Joueur 19",Résultats!D26)</f>
        <v>Joueur 19</v>
      </c>
    </row>
    <row r="21" spans="4:9" x14ac:dyDescent="0.25">
      <c r="D21" s="41"/>
      <c r="E21" s="41"/>
      <c r="F21" s="41"/>
      <c r="G21" s="206">
        <f t="shared" si="3"/>
        <v>0</v>
      </c>
      <c r="H21" s="41"/>
      <c r="I21" s="209" t="str">
        <f>IF(ISBLANK(Résultats!D27),"Joueur 20",Résultats!D27)</f>
        <v>Joueur 20</v>
      </c>
    </row>
    <row r="22" spans="4:9" x14ac:dyDescent="0.25">
      <c r="D22" s="192" t="s">
        <v>74</v>
      </c>
    </row>
  </sheetData>
  <sheetProtection algorithmName="SHA-512" hashValue="0l84nBLA0Y8ChdqsVFNadjbSAUjfjECimSdfT3B5Bb3rI9WHoByUViLgsSvys6NJacUeOpTrgnIrnCUfdsb1VA==" saltValue="ue2jqxao5aD1i9vEUdxYag==" spinCount="100000" sheet="1" objects="1" scenarios="1"/>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D1:L22"/>
  <sheetViews>
    <sheetView workbookViewId="0">
      <selection activeCell="K23" sqref="K23"/>
    </sheetView>
  </sheetViews>
  <sheetFormatPr baseColWidth="10" defaultColWidth="10.7109375" defaultRowHeight="15" x14ac:dyDescent="0.25"/>
  <cols>
    <col min="3" max="3" width="16.42578125" customWidth="1"/>
    <col min="4" max="5" width="7.140625" bestFit="1" customWidth="1"/>
    <col min="6" max="6" width="8.140625" bestFit="1" customWidth="1"/>
    <col min="7" max="7" width="7.140625" bestFit="1" customWidth="1"/>
    <col min="8" max="8" width="8.140625" bestFit="1" customWidth="1"/>
    <col min="9" max="9" width="7.140625" bestFit="1" customWidth="1"/>
    <col min="10" max="10" width="18.7109375" customWidth="1"/>
    <col min="11" max="11" width="18.85546875" customWidth="1"/>
    <col min="12" max="12" width="21.7109375" customWidth="1"/>
  </cols>
  <sheetData>
    <row r="1" spans="4:12" ht="54" customHeight="1" thickBot="1" x14ac:dyDescent="0.3">
      <c r="D1" s="210" t="s">
        <v>78</v>
      </c>
      <c r="E1" s="211" t="s">
        <v>56</v>
      </c>
      <c r="F1" s="210" t="s">
        <v>79</v>
      </c>
      <c r="G1" s="211" t="s">
        <v>56</v>
      </c>
      <c r="H1" s="210" t="s">
        <v>80</v>
      </c>
      <c r="I1" s="211" t="s">
        <v>56</v>
      </c>
      <c r="J1" s="212" t="s">
        <v>45</v>
      </c>
      <c r="K1" s="42" t="s">
        <v>57</v>
      </c>
      <c r="L1" s="2"/>
    </row>
    <row r="2" spans="4:12" x14ac:dyDescent="0.25">
      <c r="D2" s="19"/>
      <c r="E2" s="19"/>
      <c r="F2" s="19"/>
      <c r="G2" s="19"/>
      <c r="H2" s="19"/>
      <c r="I2" s="19"/>
      <c r="J2" s="213">
        <f>MAX(D2+E2,F2+G2,H2+I2)</f>
        <v>0</v>
      </c>
      <c r="K2" s="19"/>
      <c r="L2" s="1" t="str">
        <f>IF(ISBLANK(Résultats!D8),"Joueur 1",Résultats!D8)</f>
        <v>Joueur 1</v>
      </c>
    </row>
    <row r="3" spans="4:12" x14ac:dyDescent="0.25">
      <c r="D3" s="20"/>
      <c r="E3" s="20"/>
      <c r="F3" s="20"/>
      <c r="G3" s="20"/>
      <c r="H3" s="20"/>
      <c r="I3" s="20"/>
      <c r="J3" s="214">
        <f t="shared" ref="J3:J21" si="0">MAX(D3+E3,F3+G3,H3+I3)</f>
        <v>0</v>
      </c>
      <c r="K3" s="20"/>
      <c r="L3" s="207" t="str">
        <f>IF(ISBLANK(Résultats!D9),"Joueur 2",Résultats!D9)</f>
        <v>Joueur 2</v>
      </c>
    </row>
    <row r="4" spans="4:12" x14ac:dyDescent="0.25">
      <c r="D4" s="40"/>
      <c r="E4" s="40"/>
      <c r="F4" s="40"/>
      <c r="G4" s="40"/>
      <c r="H4" s="40"/>
      <c r="I4" s="40"/>
      <c r="J4" s="215">
        <f t="shared" si="0"/>
        <v>0</v>
      </c>
      <c r="K4" s="40"/>
      <c r="L4" s="208" t="str">
        <f>IF(ISBLANK(Résultats!D10),"Joueur 3",Résultats!D10)</f>
        <v>Joueur 3</v>
      </c>
    </row>
    <row r="5" spans="4:12" x14ac:dyDescent="0.25">
      <c r="D5" s="41"/>
      <c r="E5" s="41"/>
      <c r="F5" s="41"/>
      <c r="G5" s="41"/>
      <c r="H5" s="41"/>
      <c r="I5" s="41"/>
      <c r="J5" s="216">
        <f t="shared" si="0"/>
        <v>0</v>
      </c>
      <c r="K5" s="41"/>
      <c r="L5" s="209" t="str">
        <f>IF(ISBLANK(Résultats!D11),"Joueur 4",Résultats!D11)</f>
        <v>Joueur 4</v>
      </c>
    </row>
    <row r="6" spans="4:12" x14ac:dyDescent="0.25">
      <c r="D6" s="19"/>
      <c r="E6" s="19"/>
      <c r="F6" s="19"/>
      <c r="G6" s="19"/>
      <c r="H6" s="19"/>
      <c r="I6" s="19"/>
      <c r="J6" s="213">
        <f t="shared" si="0"/>
        <v>0</v>
      </c>
      <c r="K6" s="19"/>
      <c r="L6" s="1" t="str">
        <f>IF(ISBLANK(Résultats!D12),"Joueur 5",Résultats!D12)</f>
        <v>Joueur 5</v>
      </c>
    </row>
    <row r="7" spans="4:12" x14ac:dyDescent="0.25">
      <c r="D7" s="20"/>
      <c r="E7" s="20"/>
      <c r="F7" s="20"/>
      <c r="G7" s="20"/>
      <c r="H7" s="20"/>
      <c r="I7" s="20"/>
      <c r="J7" s="214">
        <f t="shared" si="0"/>
        <v>0</v>
      </c>
      <c r="K7" s="20"/>
      <c r="L7" s="207" t="str">
        <f>IF(ISBLANK(Résultats!D13),"Joueur 6",Résultats!D13)</f>
        <v>Joueur 6</v>
      </c>
    </row>
    <row r="8" spans="4:12" x14ac:dyDescent="0.25">
      <c r="D8" s="40"/>
      <c r="E8" s="40"/>
      <c r="F8" s="40"/>
      <c r="G8" s="40"/>
      <c r="H8" s="40"/>
      <c r="I8" s="40"/>
      <c r="J8" s="215">
        <f t="shared" si="0"/>
        <v>0</v>
      </c>
      <c r="K8" s="40"/>
      <c r="L8" s="208" t="str">
        <f>IF(ISBLANK(Résultats!D14),"Joueur 7",Résultats!D14)</f>
        <v>Joueur 7</v>
      </c>
    </row>
    <row r="9" spans="4:12" x14ac:dyDescent="0.25">
      <c r="D9" s="41"/>
      <c r="E9" s="41"/>
      <c r="F9" s="41"/>
      <c r="G9" s="41"/>
      <c r="H9" s="41"/>
      <c r="I9" s="41"/>
      <c r="J9" s="216">
        <f t="shared" si="0"/>
        <v>0</v>
      </c>
      <c r="K9" s="41"/>
      <c r="L9" s="209" t="str">
        <f>IF(ISBLANK(Résultats!D15),"Joueur 8",Résultats!D15)</f>
        <v>Joueur 8</v>
      </c>
    </row>
    <row r="10" spans="4:12" x14ac:dyDescent="0.25">
      <c r="D10" s="19"/>
      <c r="E10" s="19"/>
      <c r="F10" s="19"/>
      <c r="G10" s="19"/>
      <c r="H10" s="19"/>
      <c r="I10" s="19"/>
      <c r="J10" s="213">
        <f t="shared" si="0"/>
        <v>0</v>
      </c>
      <c r="K10" s="19"/>
      <c r="L10" s="1" t="str">
        <f>IF(ISBLANK(Résultats!D16),"Joueur 9",Résultats!D16)</f>
        <v>Joueur 9</v>
      </c>
    </row>
    <row r="11" spans="4:12" x14ac:dyDescent="0.25">
      <c r="D11" s="20"/>
      <c r="E11" s="20"/>
      <c r="F11" s="20"/>
      <c r="G11" s="20"/>
      <c r="H11" s="20"/>
      <c r="I11" s="20"/>
      <c r="J11" s="214">
        <f t="shared" si="0"/>
        <v>0</v>
      </c>
      <c r="K11" s="20"/>
      <c r="L11" s="207" t="str">
        <f>IF(ISBLANK(Résultats!D17),"Joueur 10",Résultats!D17)</f>
        <v>Joueur 10</v>
      </c>
    </row>
    <row r="12" spans="4:12" x14ac:dyDescent="0.25">
      <c r="D12" s="40"/>
      <c r="E12" s="40"/>
      <c r="F12" s="40"/>
      <c r="G12" s="40"/>
      <c r="H12" s="40"/>
      <c r="I12" s="40"/>
      <c r="J12" s="215">
        <f t="shared" si="0"/>
        <v>0</v>
      </c>
      <c r="K12" s="40"/>
      <c r="L12" s="208" t="str">
        <f>IF(ISBLANK(Résultats!D18),"Joueur 11",Résultats!D18)</f>
        <v>Joueur 11</v>
      </c>
    </row>
    <row r="13" spans="4:12" x14ac:dyDescent="0.25">
      <c r="D13" s="41"/>
      <c r="E13" s="41"/>
      <c r="F13" s="41"/>
      <c r="G13" s="41"/>
      <c r="H13" s="41"/>
      <c r="I13" s="41"/>
      <c r="J13" s="216">
        <f t="shared" si="0"/>
        <v>0</v>
      </c>
      <c r="K13" s="41"/>
      <c r="L13" s="209" t="str">
        <f>IF(ISBLANK(Résultats!D19),"Joueur 12",Résultats!D19)</f>
        <v>Joueur 12</v>
      </c>
    </row>
    <row r="14" spans="4:12" x14ac:dyDescent="0.25">
      <c r="D14" s="19"/>
      <c r="E14" s="19"/>
      <c r="F14" s="19"/>
      <c r="G14" s="19"/>
      <c r="H14" s="19"/>
      <c r="I14" s="19"/>
      <c r="J14" s="213">
        <f t="shared" si="0"/>
        <v>0</v>
      </c>
      <c r="K14" s="19"/>
      <c r="L14" s="1" t="str">
        <f>IF(ISBLANK(Résultats!D20),"Joueur 13",Résultats!D20)</f>
        <v>Joueur 13</v>
      </c>
    </row>
    <row r="15" spans="4:12" x14ac:dyDescent="0.25">
      <c r="D15" s="20"/>
      <c r="E15" s="20"/>
      <c r="F15" s="20"/>
      <c r="G15" s="20"/>
      <c r="H15" s="20"/>
      <c r="I15" s="20"/>
      <c r="J15" s="214">
        <f t="shared" si="0"/>
        <v>0</v>
      </c>
      <c r="K15" s="20"/>
      <c r="L15" s="207" t="str">
        <f>IF(ISBLANK(Résultats!D21),"Joueur 14",Résultats!D21)</f>
        <v>Joueur 14</v>
      </c>
    </row>
    <row r="16" spans="4:12" x14ac:dyDescent="0.25">
      <c r="D16" s="40"/>
      <c r="E16" s="40"/>
      <c r="F16" s="40"/>
      <c r="G16" s="40"/>
      <c r="H16" s="40"/>
      <c r="I16" s="40"/>
      <c r="J16" s="215">
        <f t="shared" si="0"/>
        <v>0</v>
      </c>
      <c r="K16" s="40"/>
      <c r="L16" s="208" t="str">
        <f>IF(ISBLANK(Résultats!D22),"Joueur 15",Résultats!D22)</f>
        <v>Joueur 15</v>
      </c>
    </row>
    <row r="17" spans="4:12" x14ac:dyDescent="0.25">
      <c r="D17" s="41"/>
      <c r="E17" s="41"/>
      <c r="F17" s="41"/>
      <c r="G17" s="41"/>
      <c r="H17" s="41"/>
      <c r="I17" s="41"/>
      <c r="J17" s="216">
        <f t="shared" si="0"/>
        <v>0</v>
      </c>
      <c r="K17" s="41"/>
      <c r="L17" s="209" t="str">
        <f>IF(ISBLANK(Résultats!D23),"Joueur 16",Résultats!D23)</f>
        <v>Joueur 16</v>
      </c>
    </row>
    <row r="18" spans="4:12" x14ac:dyDescent="0.25">
      <c r="D18" s="19"/>
      <c r="E18" s="19"/>
      <c r="F18" s="19"/>
      <c r="G18" s="19"/>
      <c r="H18" s="19"/>
      <c r="I18" s="19"/>
      <c r="J18" s="213">
        <f t="shared" si="0"/>
        <v>0</v>
      </c>
      <c r="K18" s="19"/>
      <c r="L18" s="1" t="str">
        <f>IF(ISBLANK(Résultats!D24),"Joueur 17",Résultats!D24)</f>
        <v>Joueur 17</v>
      </c>
    </row>
    <row r="19" spans="4:12" x14ac:dyDescent="0.25">
      <c r="D19" s="20"/>
      <c r="E19" s="20"/>
      <c r="F19" s="20"/>
      <c r="G19" s="20"/>
      <c r="H19" s="20"/>
      <c r="I19" s="20"/>
      <c r="J19" s="214">
        <f t="shared" si="0"/>
        <v>0</v>
      </c>
      <c r="K19" s="20"/>
      <c r="L19" s="207" t="str">
        <f>IF(ISBLANK(Résultats!D25),"Joueur 18",Résultats!D25)</f>
        <v>Joueur 18</v>
      </c>
    </row>
    <row r="20" spans="4:12" x14ac:dyDescent="0.25">
      <c r="D20" s="40"/>
      <c r="E20" s="40"/>
      <c r="F20" s="40"/>
      <c r="G20" s="40"/>
      <c r="H20" s="40"/>
      <c r="I20" s="40"/>
      <c r="J20" s="215">
        <f t="shared" si="0"/>
        <v>0</v>
      </c>
      <c r="K20" s="40"/>
      <c r="L20" s="208" t="str">
        <f>IF(ISBLANK(Résultats!D26),"Joueur 19",Résultats!D26)</f>
        <v>Joueur 19</v>
      </c>
    </row>
    <row r="21" spans="4:12" x14ac:dyDescent="0.25">
      <c r="D21" s="41"/>
      <c r="E21" s="41"/>
      <c r="F21" s="41"/>
      <c r="G21" s="41"/>
      <c r="H21" s="41"/>
      <c r="I21" s="41"/>
      <c r="J21" s="216">
        <f t="shared" si="0"/>
        <v>0</v>
      </c>
      <c r="K21" s="41"/>
      <c r="L21" s="209" t="str">
        <f>IF(ISBLANK(Résultats!D27),"Joueur 20",Résultats!D27)</f>
        <v>Joueur 20</v>
      </c>
    </row>
    <row r="22" spans="4:12" x14ac:dyDescent="0.25">
      <c r="D22" s="192" t="s">
        <v>74</v>
      </c>
    </row>
  </sheetData>
  <sheetProtection algorithmName="SHA-512" hashValue="/XrPQMZwRVTCZJy4bX7fdpSEk65IyAq9xJVaYos1ZtGCLDmqw8mePZtuaJ6FjGgOJhFElxALJdlZa0XcvHa7NQ==" saltValue="QH+8YEbZdwsnEd8W5O+1xA==" spinCount="100000" sheet="1" objects="1" scenarios="1"/>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D1:L22"/>
  <sheetViews>
    <sheetView workbookViewId="0">
      <selection activeCell="K23" sqref="K23"/>
    </sheetView>
  </sheetViews>
  <sheetFormatPr baseColWidth="10" defaultColWidth="10.7109375" defaultRowHeight="15" x14ac:dyDescent="0.25"/>
  <cols>
    <col min="3" max="3" width="16.42578125" customWidth="1"/>
    <col min="4" max="5" width="7.140625" bestFit="1" customWidth="1"/>
    <col min="6" max="6" width="8.140625" bestFit="1" customWidth="1"/>
    <col min="7" max="7" width="7.140625" bestFit="1" customWidth="1"/>
    <col min="8" max="8" width="8.140625" bestFit="1" customWidth="1"/>
    <col min="9" max="9" width="7.140625" bestFit="1" customWidth="1"/>
    <col min="10" max="10" width="18.7109375" customWidth="1"/>
    <col min="11" max="11" width="18.85546875" customWidth="1"/>
    <col min="12" max="12" width="21.7109375" customWidth="1"/>
  </cols>
  <sheetData>
    <row r="1" spans="4:12" ht="54" customHeight="1" thickBot="1" x14ac:dyDescent="0.3">
      <c r="D1" s="210" t="s">
        <v>78</v>
      </c>
      <c r="E1" s="211" t="s">
        <v>56</v>
      </c>
      <c r="F1" s="210" t="s">
        <v>79</v>
      </c>
      <c r="G1" s="211" t="s">
        <v>56</v>
      </c>
      <c r="H1" s="210" t="s">
        <v>80</v>
      </c>
      <c r="I1" s="211" t="s">
        <v>56</v>
      </c>
      <c r="J1" s="212" t="s">
        <v>45</v>
      </c>
      <c r="K1" s="42" t="s">
        <v>57</v>
      </c>
      <c r="L1" s="2"/>
    </row>
    <row r="2" spans="4:12" x14ac:dyDescent="0.25">
      <c r="D2" s="19"/>
      <c r="E2" s="19"/>
      <c r="F2" s="19"/>
      <c r="G2" s="19"/>
      <c r="H2" s="19"/>
      <c r="I2" s="19"/>
      <c r="J2" s="213">
        <f>MAX(D2+E2,F2+G2,H2+I2)</f>
        <v>0</v>
      </c>
      <c r="K2" s="19"/>
      <c r="L2" s="1" t="str">
        <f>IF(ISBLANK(Résultats!D8),"Joueur 1",Résultats!D8)</f>
        <v>Joueur 1</v>
      </c>
    </row>
    <row r="3" spans="4:12" x14ac:dyDescent="0.25">
      <c r="D3" s="20"/>
      <c r="E3" s="20"/>
      <c r="F3" s="20"/>
      <c r="G3" s="20"/>
      <c r="H3" s="20"/>
      <c r="I3" s="20"/>
      <c r="J3" s="214">
        <f t="shared" ref="J3:J21" si="0">MAX(D3+E3,F3+G3,H3+I3)</f>
        <v>0</v>
      </c>
      <c r="K3" s="20"/>
      <c r="L3" s="207" t="str">
        <f>IF(ISBLANK(Résultats!D9),"Joueur 2",Résultats!D9)</f>
        <v>Joueur 2</v>
      </c>
    </row>
    <row r="4" spans="4:12" x14ac:dyDescent="0.25">
      <c r="D4" s="40"/>
      <c r="E4" s="40"/>
      <c r="F4" s="40"/>
      <c r="G4" s="40"/>
      <c r="H4" s="40"/>
      <c r="I4" s="40"/>
      <c r="J4" s="215">
        <f t="shared" si="0"/>
        <v>0</v>
      </c>
      <c r="K4" s="40"/>
      <c r="L4" s="208" t="str">
        <f>IF(ISBLANK(Résultats!D10),"Joueur 3",Résultats!D10)</f>
        <v>Joueur 3</v>
      </c>
    </row>
    <row r="5" spans="4:12" x14ac:dyDescent="0.25">
      <c r="D5" s="41"/>
      <c r="E5" s="41"/>
      <c r="F5" s="41"/>
      <c r="G5" s="41"/>
      <c r="H5" s="41"/>
      <c r="I5" s="41"/>
      <c r="J5" s="216">
        <f t="shared" si="0"/>
        <v>0</v>
      </c>
      <c r="K5" s="41"/>
      <c r="L5" s="209" t="str">
        <f>IF(ISBLANK(Résultats!D11),"Joueur 4",Résultats!D11)</f>
        <v>Joueur 4</v>
      </c>
    </row>
    <row r="6" spans="4:12" x14ac:dyDescent="0.25">
      <c r="D6" s="19"/>
      <c r="E6" s="19"/>
      <c r="F6" s="19"/>
      <c r="G6" s="19"/>
      <c r="H6" s="19"/>
      <c r="I6" s="19"/>
      <c r="J6" s="213">
        <f t="shared" si="0"/>
        <v>0</v>
      </c>
      <c r="K6" s="19"/>
      <c r="L6" s="1" t="str">
        <f>IF(ISBLANK(Résultats!D12),"Joueur 5",Résultats!D12)</f>
        <v>Joueur 5</v>
      </c>
    </row>
    <row r="7" spans="4:12" x14ac:dyDescent="0.25">
      <c r="D7" s="20"/>
      <c r="E7" s="20"/>
      <c r="F7" s="20"/>
      <c r="G7" s="20"/>
      <c r="H7" s="20"/>
      <c r="I7" s="20"/>
      <c r="J7" s="214">
        <f t="shared" si="0"/>
        <v>0</v>
      </c>
      <c r="K7" s="20"/>
      <c r="L7" s="207" t="str">
        <f>IF(ISBLANK(Résultats!D13),"Joueur 6",Résultats!D13)</f>
        <v>Joueur 6</v>
      </c>
    </row>
    <row r="8" spans="4:12" x14ac:dyDescent="0.25">
      <c r="D8" s="40"/>
      <c r="E8" s="40"/>
      <c r="F8" s="40"/>
      <c r="G8" s="40"/>
      <c r="H8" s="40"/>
      <c r="I8" s="40"/>
      <c r="J8" s="215">
        <f t="shared" si="0"/>
        <v>0</v>
      </c>
      <c r="K8" s="40"/>
      <c r="L8" s="208" t="str">
        <f>IF(ISBLANK(Résultats!D14),"Joueur 7",Résultats!D14)</f>
        <v>Joueur 7</v>
      </c>
    </row>
    <row r="9" spans="4:12" x14ac:dyDescent="0.25">
      <c r="D9" s="41"/>
      <c r="E9" s="41"/>
      <c r="F9" s="41"/>
      <c r="G9" s="41"/>
      <c r="H9" s="41"/>
      <c r="I9" s="41"/>
      <c r="J9" s="216">
        <f t="shared" si="0"/>
        <v>0</v>
      </c>
      <c r="K9" s="41"/>
      <c r="L9" s="209" t="str">
        <f>IF(ISBLANK(Résultats!D15),"Joueur 8",Résultats!D15)</f>
        <v>Joueur 8</v>
      </c>
    </row>
    <row r="10" spans="4:12" x14ac:dyDescent="0.25">
      <c r="D10" s="19"/>
      <c r="E10" s="19"/>
      <c r="F10" s="19"/>
      <c r="G10" s="19"/>
      <c r="H10" s="19"/>
      <c r="I10" s="19"/>
      <c r="J10" s="213">
        <f t="shared" si="0"/>
        <v>0</v>
      </c>
      <c r="K10" s="19"/>
      <c r="L10" s="1" t="str">
        <f>IF(ISBLANK(Résultats!D16),"Joueur 9",Résultats!D16)</f>
        <v>Joueur 9</v>
      </c>
    </row>
    <row r="11" spans="4:12" x14ac:dyDescent="0.25">
      <c r="D11" s="20"/>
      <c r="E11" s="20"/>
      <c r="F11" s="20"/>
      <c r="G11" s="20"/>
      <c r="H11" s="20"/>
      <c r="I11" s="20"/>
      <c r="J11" s="214">
        <f t="shared" si="0"/>
        <v>0</v>
      </c>
      <c r="K11" s="20"/>
      <c r="L11" s="207" t="str">
        <f>IF(ISBLANK(Résultats!D17),"Joueur 10",Résultats!D17)</f>
        <v>Joueur 10</v>
      </c>
    </row>
    <row r="12" spans="4:12" x14ac:dyDescent="0.25">
      <c r="D12" s="40"/>
      <c r="E12" s="40"/>
      <c r="F12" s="40"/>
      <c r="G12" s="40"/>
      <c r="H12" s="40"/>
      <c r="I12" s="40"/>
      <c r="J12" s="215">
        <f t="shared" si="0"/>
        <v>0</v>
      </c>
      <c r="K12" s="40"/>
      <c r="L12" s="208" t="str">
        <f>IF(ISBLANK(Résultats!D18),"Joueur 11",Résultats!D18)</f>
        <v>Joueur 11</v>
      </c>
    </row>
    <row r="13" spans="4:12" x14ac:dyDescent="0.25">
      <c r="D13" s="41"/>
      <c r="E13" s="41"/>
      <c r="F13" s="41"/>
      <c r="G13" s="41"/>
      <c r="H13" s="41"/>
      <c r="I13" s="41"/>
      <c r="J13" s="216">
        <f t="shared" si="0"/>
        <v>0</v>
      </c>
      <c r="K13" s="41"/>
      <c r="L13" s="209" t="str">
        <f>IF(ISBLANK(Résultats!D19),"Joueur 12",Résultats!D19)</f>
        <v>Joueur 12</v>
      </c>
    </row>
    <row r="14" spans="4:12" x14ac:dyDescent="0.25">
      <c r="D14" s="19"/>
      <c r="E14" s="19"/>
      <c r="F14" s="19"/>
      <c r="G14" s="19"/>
      <c r="H14" s="19"/>
      <c r="I14" s="19"/>
      <c r="J14" s="213">
        <f t="shared" si="0"/>
        <v>0</v>
      </c>
      <c r="K14" s="19"/>
      <c r="L14" s="1" t="str">
        <f>IF(ISBLANK(Résultats!D20),"Joueur 13",Résultats!D20)</f>
        <v>Joueur 13</v>
      </c>
    </row>
    <row r="15" spans="4:12" x14ac:dyDescent="0.25">
      <c r="D15" s="20"/>
      <c r="E15" s="20"/>
      <c r="F15" s="20"/>
      <c r="G15" s="20"/>
      <c r="H15" s="20"/>
      <c r="I15" s="20"/>
      <c r="J15" s="214">
        <f t="shared" si="0"/>
        <v>0</v>
      </c>
      <c r="K15" s="20"/>
      <c r="L15" s="207" t="str">
        <f>IF(ISBLANK(Résultats!D21),"Joueur 14",Résultats!D21)</f>
        <v>Joueur 14</v>
      </c>
    </row>
    <row r="16" spans="4:12" x14ac:dyDescent="0.25">
      <c r="D16" s="40"/>
      <c r="E16" s="40"/>
      <c r="F16" s="40"/>
      <c r="G16" s="40"/>
      <c r="H16" s="40"/>
      <c r="I16" s="40"/>
      <c r="J16" s="215">
        <f t="shared" si="0"/>
        <v>0</v>
      </c>
      <c r="K16" s="40"/>
      <c r="L16" s="208" t="str">
        <f>IF(ISBLANK(Résultats!D22),"Joueur 15",Résultats!D22)</f>
        <v>Joueur 15</v>
      </c>
    </row>
    <row r="17" spans="4:12" x14ac:dyDescent="0.25">
      <c r="D17" s="41"/>
      <c r="E17" s="41"/>
      <c r="F17" s="41"/>
      <c r="G17" s="41"/>
      <c r="H17" s="41"/>
      <c r="I17" s="41"/>
      <c r="J17" s="216">
        <f t="shared" si="0"/>
        <v>0</v>
      </c>
      <c r="K17" s="41"/>
      <c r="L17" s="209" t="str">
        <f>IF(ISBLANK(Résultats!D23),"Joueur 16",Résultats!D23)</f>
        <v>Joueur 16</v>
      </c>
    </row>
    <row r="18" spans="4:12" x14ac:dyDescent="0.25">
      <c r="D18" s="19"/>
      <c r="E18" s="19"/>
      <c r="F18" s="19"/>
      <c r="G18" s="19"/>
      <c r="H18" s="19"/>
      <c r="I18" s="19"/>
      <c r="J18" s="213">
        <f t="shared" si="0"/>
        <v>0</v>
      </c>
      <c r="K18" s="19"/>
      <c r="L18" s="1" t="str">
        <f>IF(ISBLANK(Résultats!D24),"Joueur 17",Résultats!D24)</f>
        <v>Joueur 17</v>
      </c>
    </row>
    <row r="19" spans="4:12" x14ac:dyDescent="0.25">
      <c r="D19" s="20"/>
      <c r="E19" s="20"/>
      <c r="F19" s="20"/>
      <c r="G19" s="20"/>
      <c r="H19" s="20"/>
      <c r="I19" s="20"/>
      <c r="J19" s="214">
        <f t="shared" si="0"/>
        <v>0</v>
      </c>
      <c r="K19" s="20"/>
      <c r="L19" s="207" t="str">
        <f>IF(ISBLANK(Résultats!D25),"Joueur 18",Résultats!D25)</f>
        <v>Joueur 18</v>
      </c>
    </row>
    <row r="20" spans="4:12" x14ac:dyDescent="0.25">
      <c r="D20" s="40"/>
      <c r="E20" s="40"/>
      <c r="F20" s="40"/>
      <c r="G20" s="40"/>
      <c r="H20" s="40"/>
      <c r="I20" s="40"/>
      <c r="J20" s="215">
        <f t="shared" si="0"/>
        <v>0</v>
      </c>
      <c r="K20" s="40"/>
      <c r="L20" s="208" t="str">
        <f>IF(ISBLANK(Résultats!D26),"Joueur 19",Résultats!D26)</f>
        <v>Joueur 19</v>
      </c>
    </row>
    <row r="21" spans="4:12" x14ac:dyDescent="0.25">
      <c r="D21" s="41"/>
      <c r="E21" s="41"/>
      <c r="F21" s="41"/>
      <c r="G21" s="41"/>
      <c r="H21" s="41"/>
      <c r="I21" s="41"/>
      <c r="J21" s="216">
        <f t="shared" si="0"/>
        <v>0</v>
      </c>
      <c r="K21" s="41"/>
      <c r="L21" s="209" t="str">
        <f>IF(ISBLANK(Résultats!D27),"Joueur 20",Résultats!D27)</f>
        <v>Joueur 20</v>
      </c>
    </row>
    <row r="22" spans="4:12" x14ac:dyDescent="0.25">
      <c r="D22" s="192" t="s">
        <v>74</v>
      </c>
    </row>
  </sheetData>
  <sheetProtection algorithmName="SHA-512" hashValue="pzlGqfp2VzPC3vIJC652+f3xKWd3p01Z3mu1JcHqr4l43qeiLWODpxMT8zBoDFviy//xJnpC7yh64YcJUmiTDA==" saltValue="8DsOlFlPomxzt+OTK34htw==" spinCount="100000" sheet="1" objects="1" scenarios="1"/>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D1:L22"/>
  <sheetViews>
    <sheetView workbookViewId="0">
      <selection activeCell="K23" sqref="K23"/>
    </sheetView>
  </sheetViews>
  <sheetFormatPr baseColWidth="10" defaultColWidth="10.7109375" defaultRowHeight="15" x14ac:dyDescent="0.25"/>
  <cols>
    <col min="3" max="3" width="16.42578125" customWidth="1"/>
    <col min="4" max="5" width="7.140625" bestFit="1" customWidth="1"/>
    <col min="6" max="6" width="8.140625" bestFit="1" customWidth="1"/>
    <col min="7" max="7" width="7.140625" bestFit="1" customWidth="1"/>
    <col min="8" max="8" width="8.140625" bestFit="1" customWidth="1"/>
    <col min="9" max="9" width="7.140625" bestFit="1" customWidth="1"/>
    <col min="10" max="10" width="18.7109375" customWidth="1"/>
    <col min="11" max="11" width="18.85546875" customWidth="1"/>
    <col min="12" max="12" width="21.7109375" customWidth="1"/>
  </cols>
  <sheetData>
    <row r="1" spans="4:12" ht="54" customHeight="1" thickBot="1" x14ac:dyDescent="0.3">
      <c r="D1" s="210" t="s">
        <v>78</v>
      </c>
      <c r="E1" s="211" t="s">
        <v>56</v>
      </c>
      <c r="F1" s="210" t="s">
        <v>79</v>
      </c>
      <c r="G1" s="211" t="s">
        <v>56</v>
      </c>
      <c r="H1" s="210" t="s">
        <v>80</v>
      </c>
      <c r="I1" s="211" t="s">
        <v>56</v>
      </c>
      <c r="J1" s="212" t="s">
        <v>45</v>
      </c>
      <c r="K1" s="42" t="s">
        <v>57</v>
      </c>
      <c r="L1" s="2"/>
    </row>
    <row r="2" spans="4:12" x14ac:dyDescent="0.25">
      <c r="D2" s="19"/>
      <c r="E2" s="19"/>
      <c r="F2" s="19"/>
      <c r="G2" s="19"/>
      <c r="H2" s="19"/>
      <c r="I2" s="19"/>
      <c r="J2" s="213">
        <f>MAX(D2+E2,F2+G2,H2+I2)</f>
        <v>0</v>
      </c>
      <c r="K2" s="19"/>
      <c r="L2" s="1" t="str">
        <f>IF(ISBLANK(Résultats!D8),"Joueur 1",Résultats!D8)</f>
        <v>Joueur 1</v>
      </c>
    </row>
    <row r="3" spans="4:12" x14ac:dyDescent="0.25">
      <c r="D3" s="20"/>
      <c r="E3" s="20"/>
      <c r="F3" s="20"/>
      <c r="G3" s="20"/>
      <c r="H3" s="20"/>
      <c r="I3" s="20"/>
      <c r="J3" s="214">
        <f t="shared" ref="J3:J21" si="0">MAX(D3+E3,F3+G3,H3+I3)</f>
        <v>0</v>
      </c>
      <c r="K3" s="20"/>
      <c r="L3" s="207" t="str">
        <f>IF(ISBLANK(Résultats!D9),"Joueur 2",Résultats!D9)</f>
        <v>Joueur 2</v>
      </c>
    </row>
    <row r="4" spans="4:12" x14ac:dyDescent="0.25">
      <c r="D4" s="40"/>
      <c r="E4" s="40"/>
      <c r="F4" s="40"/>
      <c r="G4" s="40"/>
      <c r="H4" s="40"/>
      <c r="I4" s="40"/>
      <c r="J4" s="215">
        <f t="shared" si="0"/>
        <v>0</v>
      </c>
      <c r="K4" s="40"/>
      <c r="L4" s="208" t="str">
        <f>IF(ISBLANK(Résultats!D10),"Joueur 3",Résultats!D10)</f>
        <v>Joueur 3</v>
      </c>
    </row>
    <row r="5" spans="4:12" x14ac:dyDescent="0.25">
      <c r="D5" s="41"/>
      <c r="E5" s="41"/>
      <c r="F5" s="41"/>
      <c r="G5" s="41"/>
      <c r="H5" s="41"/>
      <c r="I5" s="41"/>
      <c r="J5" s="216">
        <f t="shared" si="0"/>
        <v>0</v>
      </c>
      <c r="K5" s="41"/>
      <c r="L5" s="209" t="str">
        <f>IF(ISBLANK(Résultats!D11),"Joueur 4",Résultats!D11)</f>
        <v>Joueur 4</v>
      </c>
    </row>
    <row r="6" spans="4:12" x14ac:dyDescent="0.25">
      <c r="D6" s="19"/>
      <c r="E6" s="19"/>
      <c r="F6" s="19"/>
      <c r="G6" s="19"/>
      <c r="H6" s="19"/>
      <c r="I6" s="19"/>
      <c r="J6" s="213">
        <f t="shared" si="0"/>
        <v>0</v>
      </c>
      <c r="K6" s="19"/>
      <c r="L6" s="1" t="str">
        <f>IF(ISBLANK(Résultats!D12),"Joueur 5",Résultats!D12)</f>
        <v>Joueur 5</v>
      </c>
    </row>
    <row r="7" spans="4:12" x14ac:dyDescent="0.25">
      <c r="D7" s="20"/>
      <c r="E7" s="20"/>
      <c r="F7" s="20"/>
      <c r="G7" s="20"/>
      <c r="H7" s="20"/>
      <c r="I7" s="20"/>
      <c r="J7" s="214">
        <f t="shared" si="0"/>
        <v>0</v>
      </c>
      <c r="K7" s="20"/>
      <c r="L7" s="207" t="str">
        <f>IF(ISBLANK(Résultats!D13),"Joueur 6",Résultats!D13)</f>
        <v>Joueur 6</v>
      </c>
    </row>
    <row r="8" spans="4:12" x14ac:dyDescent="0.25">
      <c r="D8" s="40"/>
      <c r="E8" s="40"/>
      <c r="F8" s="40"/>
      <c r="G8" s="40"/>
      <c r="H8" s="40"/>
      <c r="I8" s="40"/>
      <c r="J8" s="215">
        <f t="shared" si="0"/>
        <v>0</v>
      </c>
      <c r="K8" s="40"/>
      <c r="L8" s="208" t="str">
        <f>IF(ISBLANK(Résultats!D14),"Joueur 7",Résultats!D14)</f>
        <v>Joueur 7</v>
      </c>
    </row>
    <row r="9" spans="4:12" x14ac:dyDescent="0.25">
      <c r="D9" s="41"/>
      <c r="E9" s="41"/>
      <c r="F9" s="41"/>
      <c r="G9" s="41"/>
      <c r="H9" s="41"/>
      <c r="I9" s="41"/>
      <c r="J9" s="216">
        <f t="shared" si="0"/>
        <v>0</v>
      </c>
      <c r="K9" s="41"/>
      <c r="L9" s="209" t="str">
        <f>IF(ISBLANK(Résultats!D15),"Joueur 8",Résultats!D15)</f>
        <v>Joueur 8</v>
      </c>
    </row>
    <row r="10" spans="4:12" x14ac:dyDescent="0.25">
      <c r="D10" s="19"/>
      <c r="E10" s="19"/>
      <c r="F10" s="19"/>
      <c r="G10" s="19"/>
      <c r="H10" s="19"/>
      <c r="I10" s="19"/>
      <c r="J10" s="213">
        <f t="shared" si="0"/>
        <v>0</v>
      </c>
      <c r="K10" s="19"/>
      <c r="L10" s="1" t="str">
        <f>IF(ISBLANK(Résultats!D16),"Joueur 9",Résultats!D16)</f>
        <v>Joueur 9</v>
      </c>
    </row>
    <row r="11" spans="4:12" x14ac:dyDescent="0.25">
      <c r="D11" s="20"/>
      <c r="E11" s="20"/>
      <c r="F11" s="20"/>
      <c r="G11" s="20"/>
      <c r="H11" s="20"/>
      <c r="I11" s="20"/>
      <c r="J11" s="214">
        <f t="shared" si="0"/>
        <v>0</v>
      </c>
      <c r="K11" s="20"/>
      <c r="L11" s="207" t="str">
        <f>IF(ISBLANK(Résultats!D17),"Joueur 10",Résultats!D17)</f>
        <v>Joueur 10</v>
      </c>
    </row>
    <row r="12" spans="4:12" x14ac:dyDescent="0.25">
      <c r="D12" s="40"/>
      <c r="E12" s="40"/>
      <c r="F12" s="40"/>
      <c r="G12" s="40"/>
      <c r="H12" s="40"/>
      <c r="I12" s="40"/>
      <c r="J12" s="215">
        <f t="shared" si="0"/>
        <v>0</v>
      </c>
      <c r="K12" s="40"/>
      <c r="L12" s="208" t="str">
        <f>IF(ISBLANK(Résultats!D18),"Joueur 11",Résultats!D18)</f>
        <v>Joueur 11</v>
      </c>
    </row>
    <row r="13" spans="4:12" x14ac:dyDescent="0.25">
      <c r="D13" s="41"/>
      <c r="E13" s="41"/>
      <c r="F13" s="41"/>
      <c r="G13" s="41"/>
      <c r="H13" s="41"/>
      <c r="I13" s="41"/>
      <c r="J13" s="216">
        <f t="shared" si="0"/>
        <v>0</v>
      </c>
      <c r="K13" s="41"/>
      <c r="L13" s="209" t="str">
        <f>IF(ISBLANK(Résultats!D19),"Joueur 12",Résultats!D19)</f>
        <v>Joueur 12</v>
      </c>
    </row>
    <row r="14" spans="4:12" x14ac:dyDescent="0.25">
      <c r="D14" s="19"/>
      <c r="E14" s="19"/>
      <c r="F14" s="19"/>
      <c r="G14" s="19"/>
      <c r="H14" s="19"/>
      <c r="I14" s="19"/>
      <c r="J14" s="213">
        <f t="shared" si="0"/>
        <v>0</v>
      </c>
      <c r="K14" s="19"/>
      <c r="L14" s="1" t="str">
        <f>IF(ISBLANK(Résultats!D20),"Joueur 13",Résultats!D20)</f>
        <v>Joueur 13</v>
      </c>
    </row>
    <row r="15" spans="4:12" x14ac:dyDescent="0.25">
      <c r="D15" s="20"/>
      <c r="E15" s="20"/>
      <c r="F15" s="20"/>
      <c r="G15" s="20"/>
      <c r="H15" s="20"/>
      <c r="I15" s="20"/>
      <c r="J15" s="214">
        <f t="shared" si="0"/>
        <v>0</v>
      </c>
      <c r="K15" s="20"/>
      <c r="L15" s="207" t="str">
        <f>IF(ISBLANK(Résultats!D21),"Joueur 14",Résultats!D21)</f>
        <v>Joueur 14</v>
      </c>
    </row>
    <row r="16" spans="4:12" x14ac:dyDescent="0.25">
      <c r="D16" s="40"/>
      <c r="E16" s="40"/>
      <c r="F16" s="40"/>
      <c r="G16" s="40"/>
      <c r="H16" s="40"/>
      <c r="I16" s="40"/>
      <c r="J16" s="215">
        <f t="shared" si="0"/>
        <v>0</v>
      </c>
      <c r="K16" s="40"/>
      <c r="L16" s="208" t="str">
        <f>IF(ISBLANK(Résultats!D22),"Joueur 15",Résultats!D22)</f>
        <v>Joueur 15</v>
      </c>
    </row>
    <row r="17" spans="4:12" x14ac:dyDescent="0.25">
      <c r="D17" s="41"/>
      <c r="E17" s="41"/>
      <c r="F17" s="41"/>
      <c r="G17" s="41"/>
      <c r="H17" s="41"/>
      <c r="I17" s="41"/>
      <c r="J17" s="216">
        <f t="shared" si="0"/>
        <v>0</v>
      </c>
      <c r="K17" s="41"/>
      <c r="L17" s="209" t="str">
        <f>IF(ISBLANK(Résultats!D23),"Joueur 16",Résultats!D23)</f>
        <v>Joueur 16</v>
      </c>
    </row>
    <row r="18" spans="4:12" x14ac:dyDescent="0.25">
      <c r="D18" s="19"/>
      <c r="E18" s="19"/>
      <c r="F18" s="19"/>
      <c r="G18" s="19"/>
      <c r="H18" s="19"/>
      <c r="I18" s="19"/>
      <c r="J18" s="213">
        <f t="shared" si="0"/>
        <v>0</v>
      </c>
      <c r="K18" s="19"/>
      <c r="L18" s="1" t="str">
        <f>IF(ISBLANK(Résultats!D24),"Joueur 17",Résultats!D24)</f>
        <v>Joueur 17</v>
      </c>
    </row>
    <row r="19" spans="4:12" x14ac:dyDescent="0.25">
      <c r="D19" s="20"/>
      <c r="E19" s="20"/>
      <c r="F19" s="20"/>
      <c r="G19" s="20"/>
      <c r="H19" s="20"/>
      <c r="I19" s="20"/>
      <c r="J19" s="214">
        <f t="shared" si="0"/>
        <v>0</v>
      </c>
      <c r="K19" s="20"/>
      <c r="L19" s="207" t="str">
        <f>IF(ISBLANK(Résultats!D25),"Joueur 18",Résultats!D25)</f>
        <v>Joueur 18</v>
      </c>
    </row>
    <row r="20" spans="4:12" x14ac:dyDescent="0.25">
      <c r="D20" s="40"/>
      <c r="E20" s="40"/>
      <c r="F20" s="40"/>
      <c r="G20" s="40"/>
      <c r="H20" s="40"/>
      <c r="I20" s="40"/>
      <c r="J20" s="215">
        <f t="shared" si="0"/>
        <v>0</v>
      </c>
      <c r="K20" s="40"/>
      <c r="L20" s="208" t="str">
        <f>IF(ISBLANK(Résultats!D26),"Joueur 19",Résultats!D26)</f>
        <v>Joueur 19</v>
      </c>
    </row>
    <row r="21" spans="4:12" x14ac:dyDescent="0.25">
      <c r="D21" s="41"/>
      <c r="E21" s="41"/>
      <c r="F21" s="41"/>
      <c r="G21" s="41"/>
      <c r="H21" s="41"/>
      <c r="I21" s="41"/>
      <c r="J21" s="216">
        <f t="shared" si="0"/>
        <v>0</v>
      </c>
      <c r="K21" s="41"/>
      <c r="L21" s="209" t="str">
        <f>IF(ISBLANK(Résultats!D27),"Joueur 20",Résultats!D27)</f>
        <v>Joueur 20</v>
      </c>
    </row>
    <row r="22" spans="4:12" x14ac:dyDescent="0.25">
      <c r="D22" s="192" t="s">
        <v>74</v>
      </c>
    </row>
  </sheetData>
  <sheetProtection algorithmName="SHA-512" hashValue="9hXgssjy6c+V9Hu8RO2kbz5kAS4tc1aZP2zvoUEL5fePon8algdPgAsLtL27ajtcaLuBD8kyo1p+2/L6qDr7vQ==" saltValue="JB8Au4k1RnheuSYre1u3fw==" spinCount="100000" sheet="1" objects="1" scenarios="1"/>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D1:L22"/>
  <sheetViews>
    <sheetView workbookViewId="0">
      <selection activeCell="K23" sqref="K23"/>
    </sheetView>
  </sheetViews>
  <sheetFormatPr baseColWidth="10" defaultColWidth="10.7109375" defaultRowHeight="15" x14ac:dyDescent="0.25"/>
  <cols>
    <col min="3" max="3" width="16.42578125" customWidth="1"/>
    <col min="4" max="5" width="7.140625" bestFit="1" customWidth="1"/>
    <col min="6" max="6" width="8.140625" bestFit="1" customWidth="1"/>
    <col min="7" max="7" width="7.140625" bestFit="1" customWidth="1"/>
    <col min="8" max="8" width="8.140625" bestFit="1" customWidth="1"/>
    <col min="9" max="9" width="7.140625" bestFit="1" customWidth="1"/>
    <col min="10" max="10" width="18.7109375" customWidth="1"/>
    <col min="11" max="11" width="18.85546875" customWidth="1"/>
    <col min="12" max="12" width="21.7109375" customWidth="1"/>
  </cols>
  <sheetData>
    <row r="1" spans="4:12" ht="54" customHeight="1" thickBot="1" x14ac:dyDescent="0.3">
      <c r="D1" s="210" t="s">
        <v>78</v>
      </c>
      <c r="E1" s="211" t="s">
        <v>56</v>
      </c>
      <c r="F1" s="210" t="s">
        <v>79</v>
      </c>
      <c r="G1" s="211" t="s">
        <v>56</v>
      </c>
      <c r="H1" s="210" t="s">
        <v>80</v>
      </c>
      <c r="I1" s="211" t="s">
        <v>56</v>
      </c>
      <c r="J1" s="212" t="s">
        <v>45</v>
      </c>
      <c r="K1" s="42" t="s">
        <v>57</v>
      </c>
      <c r="L1" s="2"/>
    </row>
    <row r="2" spans="4:12" x14ac:dyDescent="0.25">
      <c r="D2" s="19"/>
      <c r="E2" s="19"/>
      <c r="F2" s="19"/>
      <c r="G2" s="19"/>
      <c r="H2" s="19"/>
      <c r="I2" s="19"/>
      <c r="J2" s="213">
        <f>MAX(D2+E2,F2+G2,H2+I2)</f>
        <v>0</v>
      </c>
      <c r="K2" s="19"/>
      <c r="L2" s="1" t="str">
        <f>IF(ISBLANK(Résultats!D8),"Joueur 1",Résultats!D8)</f>
        <v>Joueur 1</v>
      </c>
    </row>
    <row r="3" spans="4:12" x14ac:dyDescent="0.25">
      <c r="D3" s="20"/>
      <c r="E3" s="20"/>
      <c r="F3" s="20"/>
      <c r="G3" s="20"/>
      <c r="H3" s="20"/>
      <c r="I3" s="20"/>
      <c r="J3" s="214">
        <f t="shared" ref="J3:J21" si="0">MAX(D3+E3,F3+G3,H3+I3)</f>
        <v>0</v>
      </c>
      <c r="K3" s="20"/>
      <c r="L3" s="207" t="str">
        <f>IF(ISBLANK(Résultats!D9),"Joueur 2",Résultats!D9)</f>
        <v>Joueur 2</v>
      </c>
    </row>
    <row r="4" spans="4:12" x14ac:dyDescent="0.25">
      <c r="D4" s="40"/>
      <c r="E4" s="40"/>
      <c r="F4" s="40"/>
      <c r="G4" s="40"/>
      <c r="H4" s="40"/>
      <c r="I4" s="40"/>
      <c r="J4" s="215">
        <f t="shared" si="0"/>
        <v>0</v>
      </c>
      <c r="K4" s="40"/>
      <c r="L4" s="208" t="str">
        <f>IF(ISBLANK(Résultats!D10),"Joueur 3",Résultats!D10)</f>
        <v>Joueur 3</v>
      </c>
    </row>
    <row r="5" spans="4:12" x14ac:dyDescent="0.25">
      <c r="D5" s="41"/>
      <c r="E5" s="41"/>
      <c r="F5" s="41"/>
      <c r="G5" s="41"/>
      <c r="H5" s="41"/>
      <c r="I5" s="41"/>
      <c r="J5" s="216">
        <f t="shared" si="0"/>
        <v>0</v>
      </c>
      <c r="K5" s="41"/>
      <c r="L5" s="209" t="str">
        <f>IF(ISBLANK(Résultats!D11),"Joueur 4",Résultats!D11)</f>
        <v>Joueur 4</v>
      </c>
    </row>
    <row r="6" spans="4:12" x14ac:dyDescent="0.25">
      <c r="D6" s="19"/>
      <c r="E6" s="19"/>
      <c r="F6" s="19"/>
      <c r="G6" s="19"/>
      <c r="H6" s="19"/>
      <c r="I6" s="19"/>
      <c r="J6" s="213">
        <f t="shared" si="0"/>
        <v>0</v>
      </c>
      <c r="K6" s="19"/>
      <c r="L6" s="1" t="str">
        <f>IF(ISBLANK(Résultats!D12),"Joueur 5",Résultats!D12)</f>
        <v>Joueur 5</v>
      </c>
    </row>
    <row r="7" spans="4:12" x14ac:dyDescent="0.25">
      <c r="D7" s="20"/>
      <c r="E7" s="20"/>
      <c r="F7" s="20"/>
      <c r="G7" s="20"/>
      <c r="H7" s="20"/>
      <c r="I7" s="20"/>
      <c r="J7" s="214">
        <f t="shared" si="0"/>
        <v>0</v>
      </c>
      <c r="K7" s="20"/>
      <c r="L7" s="207" t="str">
        <f>IF(ISBLANK(Résultats!D13),"Joueur 6",Résultats!D13)</f>
        <v>Joueur 6</v>
      </c>
    </row>
    <row r="8" spans="4:12" x14ac:dyDescent="0.25">
      <c r="D8" s="40"/>
      <c r="E8" s="40"/>
      <c r="F8" s="40"/>
      <c r="G8" s="40"/>
      <c r="H8" s="40"/>
      <c r="I8" s="40"/>
      <c r="J8" s="215">
        <f t="shared" si="0"/>
        <v>0</v>
      </c>
      <c r="K8" s="40"/>
      <c r="L8" s="208" t="str">
        <f>IF(ISBLANK(Résultats!D14),"Joueur 7",Résultats!D14)</f>
        <v>Joueur 7</v>
      </c>
    </row>
    <row r="9" spans="4:12" x14ac:dyDescent="0.25">
      <c r="D9" s="41"/>
      <c r="E9" s="41"/>
      <c r="F9" s="41"/>
      <c r="G9" s="41"/>
      <c r="H9" s="41"/>
      <c r="I9" s="41"/>
      <c r="J9" s="216">
        <f t="shared" si="0"/>
        <v>0</v>
      </c>
      <c r="K9" s="41"/>
      <c r="L9" s="209" t="str">
        <f>IF(ISBLANK(Résultats!D15),"Joueur 8",Résultats!D15)</f>
        <v>Joueur 8</v>
      </c>
    </row>
    <row r="10" spans="4:12" x14ac:dyDescent="0.25">
      <c r="D10" s="19"/>
      <c r="E10" s="19"/>
      <c r="F10" s="19"/>
      <c r="G10" s="19"/>
      <c r="H10" s="19"/>
      <c r="I10" s="19"/>
      <c r="J10" s="213">
        <f t="shared" si="0"/>
        <v>0</v>
      </c>
      <c r="K10" s="19"/>
      <c r="L10" s="1" t="str">
        <f>IF(ISBLANK(Résultats!D16),"Joueur 9",Résultats!D16)</f>
        <v>Joueur 9</v>
      </c>
    </row>
    <row r="11" spans="4:12" x14ac:dyDescent="0.25">
      <c r="D11" s="20"/>
      <c r="E11" s="20"/>
      <c r="F11" s="20"/>
      <c r="G11" s="20"/>
      <c r="H11" s="20"/>
      <c r="I11" s="20"/>
      <c r="J11" s="214">
        <f t="shared" si="0"/>
        <v>0</v>
      </c>
      <c r="K11" s="20"/>
      <c r="L11" s="207" t="str">
        <f>IF(ISBLANK(Résultats!D17),"Joueur 10",Résultats!D17)</f>
        <v>Joueur 10</v>
      </c>
    </row>
    <row r="12" spans="4:12" x14ac:dyDescent="0.25">
      <c r="D12" s="40"/>
      <c r="E12" s="40"/>
      <c r="F12" s="40"/>
      <c r="G12" s="40"/>
      <c r="H12" s="40"/>
      <c r="I12" s="40"/>
      <c r="J12" s="215">
        <f t="shared" si="0"/>
        <v>0</v>
      </c>
      <c r="K12" s="40"/>
      <c r="L12" s="208" t="str">
        <f>IF(ISBLANK(Résultats!D18),"Joueur 11",Résultats!D18)</f>
        <v>Joueur 11</v>
      </c>
    </row>
    <row r="13" spans="4:12" x14ac:dyDescent="0.25">
      <c r="D13" s="41"/>
      <c r="E13" s="41"/>
      <c r="F13" s="41"/>
      <c r="G13" s="41"/>
      <c r="H13" s="41"/>
      <c r="I13" s="41"/>
      <c r="J13" s="216">
        <f t="shared" si="0"/>
        <v>0</v>
      </c>
      <c r="K13" s="41"/>
      <c r="L13" s="209" t="str">
        <f>IF(ISBLANK(Résultats!D19),"Joueur 12",Résultats!D19)</f>
        <v>Joueur 12</v>
      </c>
    </row>
    <row r="14" spans="4:12" x14ac:dyDescent="0.25">
      <c r="D14" s="19"/>
      <c r="E14" s="19"/>
      <c r="F14" s="19"/>
      <c r="G14" s="19"/>
      <c r="H14" s="19"/>
      <c r="I14" s="19"/>
      <c r="J14" s="213">
        <f t="shared" si="0"/>
        <v>0</v>
      </c>
      <c r="K14" s="19"/>
      <c r="L14" s="1" t="str">
        <f>IF(ISBLANK(Résultats!D20),"Joueur 13",Résultats!D20)</f>
        <v>Joueur 13</v>
      </c>
    </row>
    <row r="15" spans="4:12" x14ac:dyDescent="0.25">
      <c r="D15" s="20"/>
      <c r="E15" s="20"/>
      <c r="F15" s="20"/>
      <c r="G15" s="20"/>
      <c r="H15" s="20"/>
      <c r="I15" s="20"/>
      <c r="J15" s="214">
        <f t="shared" si="0"/>
        <v>0</v>
      </c>
      <c r="K15" s="20"/>
      <c r="L15" s="207" t="str">
        <f>IF(ISBLANK(Résultats!D21),"Joueur 14",Résultats!D21)</f>
        <v>Joueur 14</v>
      </c>
    </row>
    <row r="16" spans="4:12" x14ac:dyDescent="0.25">
      <c r="D16" s="40"/>
      <c r="E16" s="40"/>
      <c r="F16" s="40"/>
      <c r="G16" s="40"/>
      <c r="H16" s="40"/>
      <c r="I16" s="40"/>
      <c r="J16" s="215">
        <f t="shared" si="0"/>
        <v>0</v>
      </c>
      <c r="K16" s="40"/>
      <c r="L16" s="208" t="str">
        <f>IF(ISBLANK(Résultats!D22),"Joueur 15",Résultats!D22)</f>
        <v>Joueur 15</v>
      </c>
    </row>
    <row r="17" spans="4:12" x14ac:dyDescent="0.25">
      <c r="D17" s="41"/>
      <c r="E17" s="41"/>
      <c r="F17" s="41"/>
      <c r="G17" s="41"/>
      <c r="H17" s="41"/>
      <c r="I17" s="41"/>
      <c r="J17" s="216">
        <f t="shared" si="0"/>
        <v>0</v>
      </c>
      <c r="K17" s="41"/>
      <c r="L17" s="209" t="str">
        <f>IF(ISBLANK(Résultats!D23),"Joueur 16",Résultats!D23)</f>
        <v>Joueur 16</v>
      </c>
    </row>
    <row r="18" spans="4:12" x14ac:dyDescent="0.25">
      <c r="D18" s="19"/>
      <c r="E18" s="19"/>
      <c r="F18" s="19"/>
      <c r="G18" s="19"/>
      <c r="H18" s="19"/>
      <c r="I18" s="19"/>
      <c r="J18" s="213">
        <f t="shared" si="0"/>
        <v>0</v>
      </c>
      <c r="K18" s="19"/>
      <c r="L18" s="1" t="str">
        <f>IF(ISBLANK(Résultats!D24),"Joueur 17",Résultats!D24)</f>
        <v>Joueur 17</v>
      </c>
    </row>
    <row r="19" spans="4:12" x14ac:dyDescent="0.25">
      <c r="D19" s="20"/>
      <c r="E19" s="20"/>
      <c r="F19" s="20"/>
      <c r="G19" s="20"/>
      <c r="H19" s="20"/>
      <c r="I19" s="20"/>
      <c r="J19" s="214">
        <f t="shared" si="0"/>
        <v>0</v>
      </c>
      <c r="K19" s="20"/>
      <c r="L19" s="207" t="str">
        <f>IF(ISBLANK(Résultats!D25),"Joueur 18",Résultats!D25)</f>
        <v>Joueur 18</v>
      </c>
    </row>
    <row r="20" spans="4:12" x14ac:dyDescent="0.25">
      <c r="D20" s="40"/>
      <c r="E20" s="40"/>
      <c r="F20" s="40"/>
      <c r="G20" s="40"/>
      <c r="H20" s="40"/>
      <c r="I20" s="40"/>
      <c r="J20" s="215">
        <f t="shared" si="0"/>
        <v>0</v>
      </c>
      <c r="K20" s="40"/>
      <c r="L20" s="208" t="str">
        <f>IF(ISBLANK(Résultats!D26),"Joueur 19",Résultats!D26)</f>
        <v>Joueur 19</v>
      </c>
    </row>
    <row r="21" spans="4:12" x14ac:dyDescent="0.25">
      <c r="D21" s="41"/>
      <c r="E21" s="41"/>
      <c r="F21" s="41"/>
      <c r="G21" s="41"/>
      <c r="H21" s="41"/>
      <c r="I21" s="41"/>
      <c r="J21" s="216">
        <f t="shared" si="0"/>
        <v>0</v>
      </c>
      <c r="K21" s="41"/>
      <c r="L21" s="209" t="str">
        <f>IF(ISBLANK(Résultats!D27),"Joueur 20",Résultats!D27)</f>
        <v>Joueur 20</v>
      </c>
    </row>
    <row r="22" spans="4:12" x14ac:dyDescent="0.25">
      <c r="D22" s="192" t="s">
        <v>74</v>
      </c>
    </row>
  </sheetData>
  <sheetProtection algorithmName="SHA-512" hashValue="KN6pmnol+RHsuATWJtOqh8iLgCXUEB34uX8GXOHkJTpOLBfoxxLrtLWwNGj/ZIoHqNO6m/8DEDpW56OgHqUg2w==" saltValue="Bjv7/QhDvF0fUxcEvzglkA==" spinCount="100000" sheet="1" objects="1" scenarios="1"/>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D1:L22"/>
  <sheetViews>
    <sheetView workbookViewId="0">
      <selection activeCell="K23" sqref="K23"/>
    </sheetView>
  </sheetViews>
  <sheetFormatPr baseColWidth="10" defaultColWidth="10.7109375" defaultRowHeight="15" x14ac:dyDescent="0.25"/>
  <cols>
    <col min="3" max="3" width="16.42578125" customWidth="1"/>
    <col min="4" max="5" width="7.140625" bestFit="1" customWidth="1"/>
    <col min="6" max="6" width="8.140625" bestFit="1" customWidth="1"/>
    <col min="7" max="7" width="7.140625" bestFit="1" customWidth="1"/>
    <col min="8" max="8" width="8.140625" bestFit="1" customWidth="1"/>
    <col min="9" max="9" width="7.140625" bestFit="1" customWidth="1"/>
    <col min="10" max="10" width="18.7109375" customWidth="1"/>
    <col min="11" max="11" width="18.85546875" customWidth="1"/>
    <col min="12" max="12" width="21.7109375" customWidth="1"/>
  </cols>
  <sheetData>
    <row r="1" spans="4:12" ht="54" customHeight="1" thickBot="1" x14ac:dyDescent="0.3">
      <c r="D1" s="210" t="s">
        <v>78</v>
      </c>
      <c r="E1" s="211" t="s">
        <v>56</v>
      </c>
      <c r="F1" s="210" t="s">
        <v>79</v>
      </c>
      <c r="G1" s="211" t="s">
        <v>56</v>
      </c>
      <c r="H1" s="210" t="s">
        <v>80</v>
      </c>
      <c r="I1" s="211" t="s">
        <v>56</v>
      </c>
      <c r="J1" s="212" t="s">
        <v>45</v>
      </c>
      <c r="K1" s="42" t="s">
        <v>57</v>
      </c>
      <c r="L1" s="2"/>
    </row>
    <row r="2" spans="4:12" x14ac:dyDescent="0.25">
      <c r="D2" s="19"/>
      <c r="E2" s="19"/>
      <c r="F2" s="19"/>
      <c r="G2" s="19"/>
      <c r="H2" s="19"/>
      <c r="I2" s="19"/>
      <c r="J2" s="213">
        <f>MAX(D2+E2,F2+G2,H2+I2)</f>
        <v>0</v>
      </c>
      <c r="K2" s="19"/>
      <c r="L2" s="1" t="str">
        <f>IF(ISBLANK(Résultats!D8),"Joueur 1",Résultats!D8)</f>
        <v>Joueur 1</v>
      </c>
    </row>
    <row r="3" spans="4:12" x14ac:dyDescent="0.25">
      <c r="D3" s="20"/>
      <c r="E3" s="20"/>
      <c r="F3" s="20"/>
      <c r="G3" s="20"/>
      <c r="H3" s="20"/>
      <c r="I3" s="20"/>
      <c r="J3" s="214">
        <f t="shared" ref="J3:J21" si="0">MAX(D3+E3,F3+G3,H3+I3)</f>
        <v>0</v>
      </c>
      <c r="K3" s="20"/>
      <c r="L3" s="207" t="str">
        <f>IF(ISBLANK(Résultats!D9),"Joueur 2",Résultats!D9)</f>
        <v>Joueur 2</v>
      </c>
    </row>
    <row r="4" spans="4:12" x14ac:dyDescent="0.25">
      <c r="D4" s="40"/>
      <c r="E4" s="40"/>
      <c r="F4" s="40"/>
      <c r="G4" s="40"/>
      <c r="H4" s="40"/>
      <c r="I4" s="40"/>
      <c r="J4" s="215">
        <f t="shared" si="0"/>
        <v>0</v>
      </c>
      <c r="K4" s="40"/>
      <c r="L4" s="208" t="str">
        <f>IF(ISBLANK(Résultats!D10),"Joueur 3",Résultats!D10)</f>
        <v>Joueur 3</v>
      </c>
    </row>
    <row r="5" spans="4:12" x14ac:dyDescent="0.25">
      <c r="D5" s="41"/>
      <c r="E5" s="41"/>
      <c r="F5" s="41"/>
      <c r="G5" s="41"/>
      <c r="H5" s="41"/>
      <c r="I5" s="41"/>
      <c r="J5" s="216">
        <f t="shared" si="0"/>
        <v>0</v>
      </c>
      <c r="K5" s="41"/>
      <c r="L5" s="209" t="str">
        <f>IF(ISBLANK(Résultats!D11),"Joueur 4",Résultats!D11)</f>
        <v>Joueur 4</v>
      </c>
    </row>
    <row r="6" spans="4:12" x14ac:dyDescent="0.25">
      <c r="D6" s="19"/>
      <c r="E6" s="19"/>
      <c r="F6" s="19"/>
      <c r="G6" s="19"/>
      <c r="H6" s="19"/>
      <c r="I6" s="19"/>
      <c r="J6" s="213">
        <f t="shared" si="0"/>
        <v>0</v>
      </c>
      <c r="K6" s="19"/>
      <c r="L6" s="1" t="str">
        <f>IF(ISBLANK(Résultats!D12),"Joueur 5",Résultats!D12)</f>
        <v>Joueur 5</v>
      </c>
    </row>
    <row r="7" spans="4:12" x14ac:dyDescent="0.25">
      <c r="D7" s="20"/>
      <c r="E7" s="20"/>
      <c r="F7" s="20"/>
      <c r="G7" s="20"/>
      <c r="H7" s="20"/>
      <c r="I7" s="20"/>
      <c r="J7" s="214">
        <f t="shared" si="0"/>
        <v>0</v>
      </c>
      <c r="K7" s="20"/>
      <c r="L7" s="207" t="str">
        <f>IF(ISBLANK(Résultats!D13),"Joueur 6",Résultats!D13)</f>
        <v>Joueur 6</v>
      </c>
    </row>
    <row r="8" spans="4:12" x14ac:dyDescent="0.25">
      <c r="D8" s="40"/>
      <c r="E8" s="40"/>
      <c r="F8" s="40"/>
      <c r="G8" s="40"/>
      <c r="H8" s="40"/>
      <c r="I8" s="40"/>
      <c r="J8" s="215">
        <f t="shared" si="0"/>
        <v>0</v>
      </c>
      <c r="K8" s="40"/>
      <c r="L8" s="208" t="str">
        <f>IF(ISBLANK(Résultats!D14),"Joueur 7",Résultats!D14)</f>
        <v>Joueur 7</v>
      </c>
    </row>
    <row r="9" spans="4:12" x14ac:dyDescent="0.25">
      <c r="D9" s="41"/>
      <c r="E9" s="41"/>
      <c r="F9" s="41"/>
      <c r="G9" s="41"/>
      <c r="H9" s="41"/>
      <c r="I9" s="41"/>
      <c r="J9" s="216">
        <f t="shared" si="0"/>
        <v>0</v>
      </c>
      <c r="K9" s="41"/>
      <c r="L9" s="209" t="str">
        <f>IF(ISBLANK(Résultats!D15),"Joueur 8",Résultats!D15)</f>
        <v>Joueur 8</v>
      </c>
    </row>
    <row r="10" spans="4:12" x14ac:dyDescent="0.25">
      <c r="D10" s="19"/>
      <c r="E10" s="19"/>
      <c r="F10" s="19"/>
      <c r="G10" s="19"/>
      <c r="H10" s="19"/>
      <c r="I10" s="19"/>
      <c r="J10" s="213">
        <f t="shared" si="0"/>
        <v>0</v>
      </c>
      <c r="K10" s="19"/>
      <c r="L10" s="1" t="str">
        <f>IF(ISBLANK(Résultats!D16),"Joueur 9",Résultats!D16)</f>
        <v>Joueur 9</v>
      </c>
    </row>
    <row r="11" spans="4:12" x14ac:dyDescent="0.25">
      <c r="D11" s="20"/>
      <c r="E11" s="20"/>
      <c r="F11" s="20"/>
      <c r="G11" s="20"/>
      <c r="H11" s="20"/>
      <c r="I11" s="20"/>
      <c r="J11" s="214">
        <f t="shared" si="0"/>
        <v>0</v>
      </c>
      <c r="K11" s="20"/>
      <c r="L11" s="207" t="str">
        <f>IF(ISBLANK(Résultats!D17),"Joueur 10",Résultats!D17)</f>
        <v>Joueur 10</v>
      </c>
    </row>
    <row r="12" spans="4:12" x14ac:dyDescent="0.25">
      <c r="D12" s="40"/>
      <c r="E12" s="40"/>
      <c r="F12" s="40"/>
      <c r="G12" s="40"/>
      <c r="H12" s="40"/>
      <c r="I12" s="40"/>
      <c r="J12" s="215">
        <f t="shared" si="0"/>
        <v>0</v>
      </c>
      <c r="K12" s="40"/>
      <c r="L12" s="208" t="str">
        <f>IF(ISBLANK(Résultats!D18),"Joueur 11",Résultats!D18)</f>
        <v>Joueur 11</v>
      </c>
    </row>
    <row r="13" spans="4:12" x14ac:dyDescent="0.25">
      <c r="D13" s="41"/>
      <c r="E13" s="41"/>
      <c r="F13" s="41"/>
      <c r="G13" s="41"/>
      <c r="H13" s="41"/>
      <c r="I13" s="41"/>
      <c r="J13" s="216">
        <f t="shared" si="0"/>
        <v>0</v>
      </c>
      <c r="K13" s="41"/>
      <c r="L13" s="209" t="str">
        <f>IF(ISBLANK(Résultats!D19),"Joueur 12",Résultats!D19)</f>
        <v>Joueur 12</v>
      </c>
    </row>
    <row r="14" spans="4:12" x14ac:dyDescent="0.25">
      <c r="D14" s="19"/>
      <c r="E14" s="19"/>
      <c r="F14" s="19"/>
      <c r="G14" s="19"/>
      <c r="H14" s="19"/>
      <c r="I14" s="19"/>
      <c r="J14" s="213">
        <f t="shared" si="0"/>
        <v>0</v>
      </c>
      <c r="K14" s="19"/>
      <c r="L14" s="1" t="str">
        <f>IF(ISBLANK(Résultats!D20),"Joueur 13",Résultats!D20)</f>
        <v>Joueur 13</v>
      </c>
    </row>
    <row r="15" spans="4:12" x14ac:dyDescent="0.25">
      <c r="D15" s="20"/>
      <c r="E15" s="20"/>
      <c r="F15" s="20"/>
      <c r="G15" s="20"/>
      <c r="H15" s="20"/>
      <c r="I15" s="20"/>
      <c r="J15" s="214">
        <f t="shared" si="0"/>
        <v>0</v>
      </c>
      <c r="K15" s="20"/>
      <c r="L15" s="207" t="str">
        <f>IF(ISBLANK(Résultats!D21),"Joueur 14",Résultats!D21)</f>
        <v>Joueur 14</v>
      </c>
    </row>
    <row r="16" spans="4:12" x14ac:dyDescent="0.25">
      <c r="D16" s="40"/>
      <c r="E16" s="40"/>
      <c r="F16" s="40"/>
      <c r="G16" s="40"/>
      <c r="H16" s="40"/>
      <c r="I16" s="40"/>
      <c r="J16" s="215">
        <f t="shared" si="0"/>
        <v>0</v>
      </c>
      <c r="K16" s="40"/>
      <c r="L16" s="208" t="str">
        <f>IF(ISBLANK(Résultats!D22),"Joueur 15",Résultats!D22)</f>
        <v>Joueur 15</v>
      </c>
    </row>
    <row r="17" spans="4:12" x14ac:dyDescent="0.25">
      <c r="D17" s="41"/>
      <c r="E17" s="41"/>
      <c r="F17" s="41"/>
      <c r="G17" s="41"/>
      <c r="H17" s="41"/>
      <c r="I17" s="41"/>
      <c r="J17" s="216">
        <f t="shared" si="0"/>
        <v>0</v>
      </c>
      <c r="K17" s="41"/>
      <c r="L17" s="209" t="str">
        <f>IF(ISBLANK(Résultats!D23),"Joueur 16",Résultats!D23)</f>
        <v>Joueur 16</v>
      </c>
    </row>
    <row r="18" spans="4:12" x14ac:dyDescent="0.25">
      <c r="D18" s="19"/>
      <c r="E18" s="19"/>
      <c r="F18" s="19"/>
      <c r="G18" s="19"/>
      <c r="H18" s="19"/>
      <c r="I18" s="19"/>
      <c r="J18" s="213">
        <f t="shared" si="0"/>
        <v>0</v>
      </c>
      <c r="K18" s="19"/>
      <c r="L18" s="1" t="str">
        <f>IF(ISBLANK(Résultats!D24),"Joueur 17",Résultats!D24)</f>
        <v>Joueur 17</v>
      </c>
    </row>
    <row r="19" spans="4:12" x14ac:dyDescent="0.25">
      <c r="D19" s="20"/>
      <c r="E19" s="20"/>
      <c r="F19" s="20"/>
      <c r="G19" s="20"/>
      <c r="H19" s="20"/>
      <c r="I19" s="20"/>
      <c r="J19" s="214">
        <f t="shared" si="0"/>
        <v>0</v>
      </c>
      <c r="K19" s="20"/>
      <c r="L19" s="207" t="str">
        <f>IF(ISBLANK(Résultats!D25),"Joueur 18",Résultats!D25)</f>
        <v>Joueur 18</v>
      </c>
    </row>
    <row r="20" spans="4:12" x14ac:dyDescent="0.25">
      <c r="D20" s="40"/>
      <c r="E20" s="40"/>
      <c r="F20" s="40"/>
      <c r="G20" s="40"/>
      <c r="H20" s="40"/>
      <c r="I20" s="40"/>
      <c r="J20" s="215">
        <f t="shared" si="0"/>
        <v>0</v>
      </c>
      <c r="K20" s="40"/>
      <c r="L20" s="208" t="str">
        <f>IF(ISBLANK(Résultats!D26),"Joueur 19",Résultats!D26)</f>
        <v>Joueur 19</v>
      </c>
    </row>
    <row r="21" spans="4:12" x14ac:dyDescent="0.25">
      <c r="D21" s="41"/>
      <c r="E21" s="41"/>
      <c r="F21" s="41"/>
      <c r="G21" s="41"/>
      <c r="H21" s="41"/>
      <c r="I21" s="41"/>
      <c r="J21" s="216">
        <f t="shared" si="0"/>
        <v>0</v>
      </c>
      <c r="K21" s="41"/>
      <c r="L21" s="209" t="str">
        <f>IF(ISBLANK(Résultats!D27),"Joueur 20",Résultats!D27)</f>
        <v>Joueur 20</v>
      </c>
    </row>
    <row r="22" spans="4:12" x14ac:dyDescent="0.25">
      <c r="D22" s="192" t="s">
        <v>74</v>
      </c>
    </row>
  </sheetData>
  <sheetProtection algorithmName="SHA-512" hashValue="IvQuSr5squ/v6//szq6oSfFpvrDjRZm8qMpd4lr7EMQUPdF2/4qpPevNVnQav4QscsNd/mvTrq3dPE0+kn6vmQ==" saltValue="GZYZPquE7KRL5rt/MGtogQ==" spinCount="100000" sheet="1" objects="1" scenarios="1"/>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D1:L26"/>
  <sheetViews>
    <sheetView workbookViewId="0">
      <selection activeCell="K23" sqref="K23"/>
    </sheetView>
  </sheetViews>
  <sheetFormatPr baseColWidth="10" defaultColWidth="10.7109375" defaultRowHeight="15" x14ac:dyDescent="0.25"/>
  <cols>
    <col min="3" max="3" width="16.42578125" customWidth="1"/>
    <col min="4" max="5" width="7.140625" bestFit="1" customWidth="1"/>
    <col min="6" max="6" width="8.140625" bestFit="1" customWidth="1"/>
    <col min="7" max="7" width="7.140625" bestFit="1" customWidth="1"/>
    <col min="8" max="8" width="8.140625" bestFit="1" customWidth="1"/>
    <col min="9" max="9" width="7.140625" bestFit="1" customWidth="1"/>
    <col min="10" max="10" width="18.7109375" customWidth="1"/>
    <col min="11" max="11" width="18.85546875" customWidth="1"/>
    <col min="12" max="12" width="21.7109375" customWidth="1"/>
  </cols>
  <sheetData>
    <row r="1" spans="4:12" ht="54" customHeight="1" thickBot="1" x14ac:dyDescent="0.3">
      <c r="D1" s="210" t="s">
        <v>78</v>
      </c>
      <c r="E1" s="211" t="s">
        <v>56</v>
      </c>
      <c r="F1" s="210" t="s">
        <v>79</v>
      </c>
      <c r="G1" s="211" t="s">
        <v>56</v>
      </c>
      <c r="H1" s="210" t="s">
        <v>80</v>
      </c>
      <c r="I1" s="211" t="s">
        <v>56</v>
      </c>
      <c r="J1" s="212" t="s">
        <v>45</v>
      </c>
      <c r="K1" s="42" t="s">
        <v>57</v>
      </c>
      <c r="L1" s="2"/>
    </row>
    <row r="2" spans="4:12" x14ac:dyDescent="0.25">
      <c r="D2" s="19"/>
      <c r="E2" s="19"/>
      <c r="F2" s="19"/>
      <c r="G2" s="19"/>
      <c r="H2" s="19"/>
      <c r="I2" s="19"/>
      <c r="J2" s="213">
        <f>MAX(D2+E2,F2+G2,H2+I2)</f>
        <v>0</v>
      </c>
      <c r="K2" s="19"/>
      <c r="L2" s="1" t="str">
        <f>IF(ISBLANK(Résultats!D8),"Joueur 1",Résultats!D8)</f>
        <v>Joueur 1</v>
      </c>
    </row>
    <row r="3" spans="4:12" x14ac:dyDescent="0.25">
      <c r="D3" s="20"/>
      <c r="E3" s="20"/>
      <c r="F3" s="20"/>
      <c r="G3" s="20"/>
      <c r="H3" s="20"/>
      <c r="I3" s="20"/>
      <c r="J3" s="214">
        <f t="shared" ref="J3:J21" si="0">MAX(D3+E3,F3+G3,H3+I3)</f>
        <v>0</v>
      </c>
      <c r="K3" s="20"/>
      <c r="L3" s="207" t="str">
        <f>IF(ISBLANK(Résultats!D9),"Joueur 2",Résultats!D9)</f>
        <v>Joueur 2</v>
      </c>
    </row>
    <row r="4" spans="4:12" x14ac:dyDescent="0.25">
      <c r="D4" s="40"/>
      <c r="E4" s="40"/>
      <c r="F4" s="40"/>
      <c r="G4" s="40"/>
      <c r="H4" s="40"/>
      <c r="I4" s="40"/>
      <c r="J4" s="215">
        <f t="shared" si="0"/>
        <v>0</v>
      </c>
      <c r="K4" s="40"/>
      <c r="L4" s="208" t="str">
        <f>IF(ISBLANK(Résultats!D10),"Joueur 3",Résultats!D10)</f>
        <v>Joueur 3</v>
      </c>
    </row>
    <row r="5" spans="4:12" x14ac:dyDescent="0.25">
      <c r="D5" s="41"/>
      <c r="E5" s="41"/>
      <c r="F5" s="41"/>
      <c r="G5" s="41"/>
      <c r="H5" s="41"/>
      <c r="I5" s="41"/>
      <c r="J5" s="216">
        <f t="shared" si="0"/>
        <v>0</v>
      </c>
      <c r="K5" s="41"/>
      <c r="L5" s="209" t="str">
        <f>IF(ISBLANK(Résultats!D11),"Joueur 4",Résultats!D11)</f>
        <v>Joueur 4</v>
      </c>
    </row>
    <row r="6" spans="4:12" x14ac:dyDescent="0.25">
      <c r="D6" s="19"/>
      <c r="E6" s="19"/>
      <c r="F6" s="19"/>
      <c r="G6" s="19"/>
      <c r="H6" s="19"/>
      <c r="I6" s="19"/>
      <c r="J6" s="213">
        <f t="shared" si="0"/>
        <v>0</v>
      </c>
      <c r="K6" s="19"/>
      <c r="L6" s="1" t="str">
        <f>IF(ISBLANK(Résultats!D12),"Joueur 5",Résultats!D12)</f>
        <v>Joueur 5</v>
      </c>
    </row>
    <row r="7" spans="4:12" x14ac:dyDescent="0.25">
      <c r="D7" s="20"/>
      <c r="E7" s="20"/>
      <c r="F7" s="20"/>
      <c r="G7" s="20"/>
      <c r="H7" s="20"/>
      <c r="I7" s="20"/>
      <c r="J7" s="214">
        <f t="shared" si="0"/>
        <v>0</v>
      </c>
      <c r="K7" s="20"/>
      <c r="L7" s="207" t="str">
        <f>IF(ISBLANK(Résultats!D13),"Joueur 6",Résultats!D13)</f>
        <v>Joueur 6</v>
      </c>
    </row>
    <row r="8" spans="4:12" x14ac:dyDescent="0.25">
      <c r="D8" s="40"/>
      <c r="E8" s="40"/>
      <c r="F8" s="40"/>
      <c r="G8" s="40"/>
      <c r="H8" s="40"/>
      <c r="I8" s="40"/>
      <c r="J8" s="215">
        <f t="shared" si="0"/>
        <v>0</v>
      </c>
      <c r="K8" s="40"/>
      <c r="L8" s="208" t="str">
        <f>IF(ISBLANK(Résultats!D14),"Joueur 7",Résultats!D14)</f>
        <v>Joueur 7</v>
      </c>
    </row>
    <row r="9" spans="4:12" x14ac:dyDescent="0.25">
      <c r="D9" s="41"/>
      <c r="E9" s="41"/>
      <c r="F9" s="41"/>
      <c r="G9" s="41"/>
      <c r="H9" s="41"/>
      <c r="I9" s="41"/>
      <c r="J9" s="216">
        <f t="shared" si="0"/>
        <v>0</v>
      </c>
      <c r="K9" s="41"/>
      <c r="L9" s="209" t="str">
        <f>IF(ISBLANK(Résultats!D15),"Joueur 8",Résultats!D15)</f>
        <v>Joueur 8</v>
      </c>
    </row>
    <row r="10" spans="4:12" x14ac:dyDescent="0.25">
      <c r="D10" s="19"/>
      <c r="E10" s="19"/>
      <c r="F10" s="19"/>
      <c r="G10" s="19"/>
      <c r="H10" s="19"/>
      <c r="I10" s="19"/>
      <c r="J10" s="213">
        <f t="shared" si="0"/>
        <v>0</v>
      </c>
      <c r="K10" s="19"/>
      <c r="L10" s="1" t="str">
        <f>IF(ISBLANK(Résultats!D16),"Joueur 9",Résultats!D16)</f>
        <v>Joueur 9</v>
      </c>
    </row>
    <row r="11" spans="4:12" x14ac:dyDescent="0.25">
      <c r="D11" s="20"/>
      <c r="E11" s="20"/>
      <c r="F11" s="20"/>
      <c r="G11" s="20"/>
      <c r="H11" s="20"/>
      <c r="I11" s="20"/>
      <c r="J11" s="214">
        <f t="shared" si="0"/>
        <v>0</v>
      </c>
      <c r="K11" s="20"/>
      <c r="L11" s="207" t="str">
        <f>IF(ISBLANK(Résultats!D17),"Joueur 10",Résultats!D17)</f>
        <v>Joueur 10</v>
      </c>
    </row>
    <row r="12" spans="4:12" x14ac:dyDescent="0.25">
      <c r="D12" s="40"/>
      <c r="E12" s="40"/>
      <c r="F12" s="40"/>
      <c r="G12" s="40"/>
      <c r="H12" s="40"/>
      <c r="I12" s="40"/>
      <c r="J12" s="215">
        <f t="shared" si="0"/>
        <v>0</v>
      </c>
      <c r="K12" s="40"/>
      <c r="L12" s="208" t="str">
        <f>IF(ISBLANK(Résultats!D18),"Joueur 11",Résultats!D18)</f>
        <v>Joueur 11</v>
      </c>
    </row>
    <row r="13" spans="4:12" x14ac:dyDescent="0.25">
      <c r="D13" s="41"/>
      <c r="E13" s="41"/>
      <c r="F13" s="41"/>
      <c r="G13" s="41"/>
      <c r="H13" s="41"/>
      <c r="I13" s="41"/>
      <c r="J13" s="216">
        <f t="shared" si="0"/>
        <v>0</v>
      </c>
      <c r="K13" s="41"/>
      <c r="L13" s="209" t="str">
        <f>IF(ISBLANK(Résultats!D19),"Joueur 12",Résultats!D19)</f>
        <v>Joueur 12</v>
      </c>
    </row>
    <row r="14" spans="4:12" x14ac:dyDescent="0.25">
      <c r="D14" s="19"/>
      <c r="E14" s="19"/>
      <c r="F14" s="19"/>
      <c r="G14" s="19"/>
      <c r="H14" s="19"/>
      <c r="I14" s="19"/>
      <c r="J14" s="213">
        <f t="shared" si="0"/>
        <v>0</v>
      </c>
      <c r="K14" s="19"/>
      <c r="L14" s="1" t="str">
        <f>IF(ISBLANK(Résultats!D20),"Joueur 13",Résultats!D20)</f>
        <v>Joueur 13</v>
      </c>
    </row>
    <row r="15" spans="4:12" x14ac:dyDescent="0.25">
      <c r="D15" s="20"/>
      <c r="E15" s="20"/>
      <c r="F15" s="20"/>
      <c r="G15" s="20"/>
      <c r="H15" s="20"/>
      <c r="I15" s="20"/>
      <c r="J15" s="214">
        <f t="shared" si="0"/>
        <v>0</v>
      </c>
      <c r="K15" s="20"/>
      <c r="L15" s="207" t="str">
        <f>IF(ISBLANK(Résultats!D21),"Joueur 14",Résultats!D21)</f>
        <v>Joueur 14</v>
      </c>
    </row>
    <row r="16" spans="4:12" x14ac:dyDescent="0.25">
      <c r="D16" s="40"/>
      <c r="E16" s="40"/>
      <c r="F16" s="40"/>
      <c r="G16" s="40"/>
      <c r="H16" s="40"/>
      <c r="I16" s="40"/>
      <c r="J16" s="215">
        <f t="shared" si="0"/>
        <v>0</v>
      </c>
      <c r="K16" s="40"/>
      <c r="L16" s="208" t="str">
        <f>IF(ISBLANK(Résultats!D22),"Joueur 15",Résultats!D22)</f>
        <v>Joueur 15</v>
      </c>
    </row>
    <row r="17" spans="4:12" x14ac:dyDescent="0.25">
      <c r="D17" s="41"/>
      <c r="E17" s="41"/>
      <c r="F17" s="41"/>
      <c r="G17" s="41"/>
      <c r="H17" s="41"/>
      <c r="I17" s="41"/>
      <c r="J17" s="216">
        <f t="shared" si="0"/>
        <v>0</v>
      </c>
      <c r="K17" s="41"/>
      <c r="L17" s="209" t="str">
        <f>IF(ISBLANK(Résultats!D23),"Joueur 16",Résultats!D23)</f>
        <v>Joueur 16</v>
      </c>
    </row>
    <row r="18" spans="4:12" x14ac:dyDescent="0.25">
      <c r="D18" s="19"/>
      <c r="E18" s="19"/>
      <c r="F18" s="19"/>
      <c r="G18" s="19"/>
      <c r="H18" s="19"/>
      <c r="I18" s="19"/>
      <c r="J18" s="213">
        <f t="shared" si="0"/>
        <v>0</v>
      </c>
      <c r="K18" s="19"/>
      <c r="L18" s="1" t="str">
        <f>IF(ISBLANK(Résultats!D24),"Joueur 17",Résultats!D24)</f>
        <v>Joueur 17</v>
      </c>
    </row>
    <row r="19" spans="4:12" x14ac:dyDescent="0.25">
      <c r="D19" s="20"/>
      <c r="E19" s="20"/>
      <c r="F19" s="20"/>
      <c r="G19" s="20"/>
      <c r="H19" s="20"/>
      <c r="I19" s="20"/>
      <c r="J19" s="214">
        <f t="shared" si="0"/>
        <v>0</v>
      </c>
      <c r="K19" s="20"/>
      <c r="L19" s="207" t="str">
        <f>IF(ISBLANK(Résultats!D25),"Joueur 18",Résultats!D25)</f>
        <v>Joueur 18</v>
      </c>
    </row>
    <row r="20" spans="4:12" x14ac:dyDescent="0.25">
      <c r="D20" s="40"/>
      <c r="E20" s="40"/>
      <c r="F20" s="40"/>
      <c r="G20" s="40"/>
      <c r="H20" s="40"/>
      <c r="I20" s="40"/>
      <c r="J20" s="215">
        <f t="shared" si="0"/>
        <v>0</v>
      </c>
      <c r="K20" s="40"/>
      <c r="L20" s="208" t="str">
        <f>IF(ISBLANK(Résultats!D26),"Joueur 19",Résultats!D26)</f>
        <v>Joueur 19</v>
      </c>
    </row>
    <row r="21" spans="4:12" x14ac:dyDescent="0.25">
      <c r="D21" s="41"/>
      <c r="E21" s="41"/>
      <c r="F21" s="41"/>
      <c r="G21" s="41"/>
      <c r="H21" s="41"/>
      <c r="I21" s="41"/>
      <c r="J21" s="216">
        <f t="shared" si="0"/>
        <v>0</v>
      </c>
      <c r="K21" s="41"/>
      <c r="L21" s="209" t="str">
        <f>IF(ISBLANK(Résultats!D27),"Joueur 20",Résultats!D27)</f>
        <v>Joueur 20</v>
      </c>
    </row>
    <row r="22" spans="4:12" x14ac:dyDescent="0.25">
      <c r="D22" s="192" t="s">
        <v>74</v>
      </c>
    </row>
    <row r="26" spans="4:12" ht="27" customHeight="1" x14ac:dyDescent="0.25"/>
  </sheetData>
  <sheetProtection algorithmName="SHA-512" hashValue="uqbA0uU3GmYU3m6LI6Xk8pV32A3vAnOGRwmYTs4D+XLQC4944hGbQMBwzGcCsH76zidWF/jBEmUMlH1jy+h1ew==" saltValue="mK/qtRImbBR6ty6xpuAcFw==" spinCount="100000" sheet="1" objects="1" scenarios="1"/>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D1:L22"/>
  <sheetViews>
    <sheetView workbookViewId="0">
      <selection activeCell="K23" sqref="K23"/>
    </sheetView>
  </sheetViews>
  <sheetFormatPr baseColWidth="10" defaultColWidth="10.7109375" defaultRowHeight="15" x14ac:dyDescent="0.25"/>
  <cols>
    <col min="3" max="3" width="16.42578125" customWidth="1"/>
    <col min="4" max="5" width="7.140625" bestFit="1" customWidth="1"/>
    <col min="6" max="6" width="8.140625" bestFit="1" customWidth="1"/>
    <col min="7" max="7" width="7.140625" bestFit="1" customWidth="1"/>
    <col min="8" max="8" width="8.140625" bestFit="1" customWidth="1"/>
    <col min="9" max="9" width="7.140625" bestFit="1" customWidth="1"/>
    <col min="10" max="10" width="18.7109375" customWidth="1"/>
    <col min="11" max="11" width="18.85546875" customWidth="1"/>
    <col min="12" max="12" width="21.7109375" customWidth="1"/>
  </cols>
  <sheetData>
    <row r="1" spans="4:12" ht="54" customHeight="1" thickBot="1" x14ac:dyDescent="0.3">
      <c r="D1" s="210" t="s">
        <v>78</v>
      </c>
      <c r="E1" s="211" t="s">
        <v>56</v>
      </c>
      <c r="F1" s="210" t="s">
        <v>79</v>
      </c>
      <c r="G1" s="211" t="s">
        <v>56</v>
      </c>
      <c r="H1" s="210" t="s">
        <v>80</v>
      </c>
      <c r="I1" s="211" t="s">
        <v>56</v>
      </c>
      <c r="J1" s="212" t="s">
        <v>45</v>
      </c>
      <c r="K1" s="42" t="s">
        <v>57</v>
      </c>
      <c r="L1" s="2"/>
    </row>
    <row r="2" spans="4:12" x14ac:dyDescent="0.25">
      <c r="D2" s="19"/>
      <c r="E2" s="19"/>
      <c r="F2" s="19"/>
      <c r="G2" s="19"/>
      <c r="H2" s="19"/>
      <c r="I2" s="19"/>
      <c r="J2" s="213">
        <f>MAX(D2+E2,F2+G2,H2+I2)</f>
        <v>0</v>
      </c>
      <c r="K2" s="19"/>
      <c r="L2" s="1" t="str">
        <f>IF(ISBLANK(Résultats!D8),"Joueur 1",Résultats!D8)</f>
        <v>Joueur 1</v>
      </c>
    </row>
    <row r="3" spans="4:12" x14ac:dyDescent="0.25">
      <c r="D3" s="20"/>
      <c r="E3" s="20"/>
      <c r="F3" s="20"/>
      <c r="G3" s="20"/>
      <c r="H3" s="20"/>
      <c r="I3" s="20"/>
      <c r="J3" s="214">
        <f t="shared" ref="J3:J21" si="0">MAX(D3+E3,F3+G3,H3+I3)</f>
        <v>0</v>
      </c>
      <c r="K3" s="20"/>
      <c r="L3" s="207" t="str">
        <f>IF(ISBLANK(Résultats!D9),"Joueur 2",Résultats!D9)</f>
        <v>Joueur 2</v>
      </c>
    </row>
    <row r="4" spans="4:12" x14ac:dyDescent="0.25">
      <c r="D4" s="40"/>
      <c r="E4" s="40"/>
      <c r="F4" s="40"/>
      <c r="G4" s="40"/>
      <c r="H4" s="40"/>
      <c r="I4" s="40"/>
      <c r="J4" s="215">
        <f t="shared" si="0"/>
        <v>0</v>
      </c>
      <c r="K4" s="40"/>
      <c r="L4" s="208" t="str">
        <f>IF(ISBLANK(Résultats!D10),"Joueur 3",Résultats!D10)</f>
        <v>Joueur 3</v>
      </c>
    </row>
    <row r="5" spans="4:12" x14ac:dyDescent="0.25">
      <c r="D5" s="41"/>
      <c r="E5" s="41"/>
      <c r="F5" s="41"/>
      <c r="G5" s="41"/>
      <c r="H5" s="41"/>
      <c r="I5" s="41"/>
      <c r="J5" s="216">
        <f t="shared" si="0"/>
        <v>0</v>
      </c>
      <c r="K5" s="41"/>
      <c r="L5" s="209" t="str">
        <f>IF(ISBLANK(Résultats!D11),"Joueur 4",Résultats!D11)</f>
        <v>Joueur 4</v>
      </c>
    </row>
    <row r="6" spans="4:12" x14ac:dyDescent="0.25">
      <c r="D6" s="19"/>
      <c r="E6" s="19"/>
      <c r="F6" s="19"/>
      <c r="G6" s="19"/>
      <c r="H6" s="19"/>
      <c r="I6" s="19"/>
      <c r="J6" s="213">
        <f t="shared" si="0"/>
        <v>0</v>
      </c>
      <c r="K6" s="19"/>
      <c r="L6" s="1" t="str">
        <f>IF(ISBLANK(Résultats!D12),"Joueur 5",Résultats!D12)</f>
        <v>Joueur 5</v>
      </c>
    </row>
    <row r="7" spans="4:12" x14ac:dyDescent="0.25">
      <c r="D7" s="20"/>
      <c r="E7" s="20"/>
      <c r="F7" s="20"/>
      <c r="G7" s="20"/>
      <c r="H7" s="20"/>
      <c r="I7" s="20"/>
      <c r="J7" s="214">
        <f t="shared" si="0"/>
        <v>0</v>
      </c>
      <c r="K7" s="20"/>
      <c r="L7" s="207" t="str">
        <f>IF(ISBLANK(Résultats!D13),"Joueur 6",Résultats!D13)</f>
        <v>Joueur 6</v>
      </c>
    </row>
    <row r="8" spans="4:12" x14ac:dyDescent="0.25">
      <c r="D8" s="40"/>
      <c r="E8" s="40"/>
      <c r="F8" s="40"/>
      <c r="G8" s="40"/>
      <c r="H8" s="40"/>
      <c r="I8" s="40"/>
      <c r="J8" s="215">
        <f t="shared" si="0"/>
        <v>0</v>
      </c>
      <c r="K8" s="40"/>
      <c r="L8" s="208" t="str">
        <f>IF(ISBLANK(Résultats!D14),"Joueur 7",Résultats!D14)</f>
        <v>Joueur 7</v>
      </c>
    </row>
    <row r="9" spans="4:12" x14ac:dyDescent="0.25">
      <c r="D9" s="41"/>
      <c r="E9" s="41"/>
      <c r="F9" s="41"/>
      <c r="G9" s="41"/>
      <c r="H9" s="41"/>
      <c r="I9" s="41"/>
      <c r="J9" s="216">
        <f t="shared" si="0"/>
        <v>0</v>
      </c>
      <c r="K9" s="41"/>
      <c r="L9" s="209" t="str">
        <f>IF(ISBLANK(Résultats!D15),"Joueur 8",Résultats!D15)</f>
        <v>Joueur 8</v>
      </c>
    </row>
    <row r="10" spans="4:12" x14ac:dyDescent="0.25">
      <c r="D10" s="19"/>
      <c r="E10" s="19"/>
      <c r="F10" s="19"/>
      <c r="G10" s="19"/>
      <c r="H10" s="19"/>
      <c r="I10" s="19"/>
      <c r="J10" s="213">
        <f t="shared" si="0"/>
        <v>0</v>
      </c>
      <c r="K10" s="19"/>
      <c r="L10" s="1" t="str">
        <f>IF(ISBLANK(Résultats!D16),"Joueur 9",Résultats!D16)</f>
        <v>Joueur 9</v>
      </c>
    </row>
    <row r="11" spans="4:12" x14ac:dyDescent="0.25">
      <c r="D11" s="20"/>
      <c r="E11" s="20"/>
      <c r="F11" s="20"/>
      <c r="G11" s="20"/>
      <c r="H11" s="20"/>
      <c r="I11" s="20"/>
      <c r="J11" s="214">
        <f t="shared" si="0"/>
        <v>0</v>
      </c>
      <c r="K11" s="20"/>
      <c r="L11" s="207" t="str">
        <f>IF(ISBLANK(Résultats!D17),"Joueur 10",Résultats!D17)</f>
        <v>Joueur 10</v>
      </c>
    </row>
    <row r="12" spans="4:12" x14ac:dyDescent="0.25">
      <c r="D12" s="40"/>
      <c r="E12" s="40"/>
      <c r="F12" s="40"/>
      <c r="G12" s="40"/>
      <c r="H12" s="40"/>
      <c r="I12" s="40"/>
      <c r="J12" s="215">
        <f t="shared" si="0"/>
        <v>0</v>
      </c>
      <c r="K12" s="40"/>
      <c r="L12" s="208" t="str">
        <f>IF(ISBLANK(Résultats!D18),"Joueur 11",Résultats!D18)</f>
        <v>Joueur 11</v>
      </c>
    </row>
    <row r="13" spans="4:12" x14ac:dyDescent="0.25">
      <c r="D13" s="41"/>
      <c r="E13" s="41"/>
      <c r="F13" s="41"/>
      <c r="G13" s="41"/>
      <c r="H13" s="41"/>
      <c r="I13" s="41"/>
      <c r="J13" s="216">
        <f t="shared" si="0"/>
        <v>0</v>
      </c>
      <c r="K13" s="41"/>
      <c r="L13" s="209" t="str">
        <f>IF(ISBLANK(Résultats!D19),"Joueur 12",Résultats!D19)</f>
        <v>Joueur 12</v>
      </c>
    </row>
    <row r="14" spans="4:12" x14ac:dyDescent="0.25">
      <c r="D14" s="19"/>
      <c r="E14" s="19"/>
      <c r="F14" s="19"/>
      <c r="G14" s="19"/>
      <c r="H14" s="19"/>
      <c r="I14" s="19"/>
      <c r="J14" s="213">
        <f t="shared" si="0"/>
        <v>0</v>
      </c>
      <c r="K14" s="19"/>
      <c r="L14" s="1" t="str">
        <f>IF(ISBLANK(Résultats!D20),"Joueur 13",Résultats!D20)</f>
        <v>Joueur 13</v>
      </c>
    </row>
    <row r="15" spans="4:12" x14ac:dyDescent="0.25">
      <c r="D15" s="20"/>
      <c r="E15" s="20"/>
      <c r="F15" s="20"/>
      <c r="G15" s="20"/>
      <c r="H15" s="20"/>
      <c r="I15" s="20"/>
      <c r="J15" s="214">
        <f t="shared" si="0"/>
        <v>0</v>
      </c>
      <c r="K15" s="20"/>
      <c r="L15" s="207" t="str">
        <f>IF(ISBLANK(Résultats!D21),"Joueur 14",Résultats!D21)</f>
        <v>Joueur 14</v>
      </c>
    </row>
    <row r="16" spans="4:12" x14ac:dyDescent="0.25">
      <c r="D16" s="40"/>
      <c r="E16" s="40"/>
      <c r="F16" s="40"/>
      <c r="G16" s="40"/>
      <c r="H16" s="40"/>
      <c r="I16" s="40"/>
      <c r="J16" s="215">
        <f t="shared" si="0"/>
        <v>0</v>
      </c>
      <c r="K16" s="40"/>
      <c r="L16" s="208" t="str">
        <f>IF(ISBLANK(Résultats!D22),"Joueur 15",Résultats!D22)</f>
        <v>Joueur 15</v>
      </c>
    </row>
    <row r="17" spans="4:12" x14ac:dyDescent="0.25">
      <c r="D17" s="41"/>
      <c r="E17" s="41"/>
      <c r="F17" s="41"/>
      <c r="G17" s="41"/>
      <c r="H17" s="41"/>
      <c r="I17" s="41"/>
      <c r="J17" s="216">
        <f t="shared" si="0"/>
        <v>0</v>
      </c>
      <c r="K17" s="41"/>
      <c r="L17" s="209" t="str">
        <f>IF(ISBLANK(Résultats!D23),"Joueur 16",Résultats!D23)</f>
        <v>Joueur 16</v>
      </c>
    </row>
    <row r="18" spans="4:12" x14ac:dyDescent="0.25">
      <c r="D18" s="19"/>
      <c r="E18" s="19"/>
      <c r="F18" s="19"/>
      <c r="G18" s="19"/>
      <c r="H18" s="19"/>
      <c r="I18" s="19"/>
      <c r="J18" s="213">
        <f t="shared" si="0"/>
        <v>0</v>
      </c>
      <c r="K18" s="19"/>
      <c r="L18" s="1" t="str">
        <f>IF(ISBLANK(Résultats!D24),"Joueur 17",Résultats!D24)</f>
        <v>Joueur 17</v>
      </c>
    </row>
    <row r="19" spans="4:12" x14ac:dyDescent="0.25">
      <c r="D19" s="20"/>
      <c r="E19" s="20"/>
      <c r="F19" s="20"/>
      <c r="G19" s="20"/>
      <c r="H19" s="20"/>
      <c r="I19" s="20"/>
      <c r="J19" s="214">
        <f t="shared" si="0"/>
        <v>0</v>
      </c>
      <c r="K19" s="20"/>
      <c r="L19" s="207" t="str">
        <f>IF(ISBLANK(Résultats!D25),"Joueur 18",Résultats!D25)</f>
        <v>Joueur 18</v>
      </c>
    </row>
    <row r="20" spans="4:12" x14ac:dyDescent="0.25">
      <c r="D20" s="40"/>
      <c r="E20" s="40"/>
      <c r="F20" s="40"/>
      <c r="G20" s="40"/>
      <c r="H20" s="40"/>
      <c r="I20" s="40"/>
      <c r="J20" s="215">
        <f t="shared" si="0"/>
        <v>0</v>
      </c>
      <c r="K20" s="40"/>
      <c r="L20" s="208" t="str">
        <f>IF(ISBLANK(Résultats!D26),"Joueur 19",Résultats!D26)</f>
        <v>Joueur 19</v>
      </c>
    </row>
    <row r="21" spans="4:12" x14ac:dyDescent="0.25">
      <c r="D21" s="41"/>
      <c r="E21" s="41"/>
      <c r="F21" s="41"/>
      <c r="G21" s="41"/>
      <c r="H21" s="41"/>
      <c r="I21" s="41"/>
      <c r="J21" s="216">
        <f t="shared" si="0"/>
        <v>0</v>
      </c>
      <c r="K21" s="41"/>
      <c r="L21" s="209" t="str">
        <f>IF(ISBLANK(Résultats!D27),"Joueur 20",Résultats!D27)</f>
        <v>Joueur 20</v>
      </c>
    </row>
    <row r="22" spans="4:12" x14ac:dyDescent="0.25">
      <c r="D22" s="192" t="s">
        <v>74</v>
      </c>
    </row>
  </sheetData>
  <sheetProtection algorithmName="SHA-512" hashValue="NpjhEkh4VNCxR9Id3GCid1BmYsv40f2zNO1Kufs3pGcFK4QUiZuwMD7uhtuXE6pR2yEQywYK4J3BeNu9nz5wKg==" saltValue="H8Olub2t1xZttpHlgwOawQ==" spinCount="100000" sheet="1" objects="1" scenarios="1"/>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D1:L22"/>
  <sheetViews>
    <sheetView workbookViewId="0">
      <selection activeCell="K23" sqref="K23"/>
    </sheetView>
  </sheetViews>
  <sheetFormatPr baseColWidth="10" defaultColWidth="10.7109375" defaultRowHeight="15" x14ac:dyDescent="0.25"/>
  <cols>
    <col min="3" max="3" width="16.42578125" customWidth="1"/>
    <col min="4" max="5" width="7.140625" bestFit="1" customWidth="1"/>
    <col min="6" max="6" width="8.140625" bestFit="1" customWidth="1"/>
    <col min="7" max="7" width="7.140625" bestFit="1" customWidth="1"/>
    <col min="8" max="8" width="8.140625" bestFit="1" customWidth="1"/>
    <col min="9" max="9" width="7.140625" bestFit="1" customWidth="1"/>
    <col min="10" max="10" width="18.7109375" customWidth="1"/>
    <col min="11" max="11" width="18.85546875" customWidth="1"/>
    <col min="12" max="12" width="21.7109375" customWidth="1"/>
  </cols>
  <sheetData>
    <row r="1" spans="4:12" ht="54" customHeight="1" thickBot="1" x14ac:dyDescent="0.3">
      <c r="D1" s="210" t="s">
        <v>78</v>
      </c>
      <c r="E1" s="211" t="s">
        <v>56</v>
      </c>
      <c r="F1" s="210" t="s">
        <v>79</v>
      </c>
      <c r="G1" s="211" t="s">
        <v>56</v>
      </c>
      <c r="H1" s="210" t="s">
        <v>80</v>
      </c>
      <c r="I1" s="211" t="s">
        <v>56</v>
      </c>
      <c r="J1" s="212" t="s">
        <v>45</v>
      </c>
      <c r="K1" s="42" t="s">
        <v>57</v>
      </c>
      <c r="L1" s="2"/>
    </row>
    <row r="2" spans="4:12" x14ac:dyDescent="0.25">
      <c r="D2" s="19"/>
      <c r="E2" s="19"/>
      <c r="F2" s="19"/>
      <c r="G2" s="19"/>
      <c r="H2" s="19"/>
      <c r="I2" s="19"/>
      <c r="J2" s="213">
        <f>MAX(D2+E2,F2+G2,H2+I2)</f>
        <v>0</v>
      </c>
      <c r="K2" s="19"/>
      <c r="L2" s="1" t="str">
        <f>IF(ISBLANK(Résultats!D8),"Joueur 1",Résultats!D8)</f>
        <v>Joueur 1</v>
      </c>
    </row>
    <row r="3" spans="4:12" x14ac:dyDescent="0.25">
      <c r="D3" s="20"/>
      <c r="E3" s="20"/>
      <c r="F3" s="20"/>
      <c r="G3" s="20"/>
      <c r="H3" s="20"/>
      <c r="I3" s="20"/>
      <c r="J3" s="214">
        <f t="shared" ref="J3:J21" si="0">MAX(D3+E3,F3+G3,H3+I3)</f>
        <v>0</v>
      </c>
      <c r="K3" s="20"/>
      <c r="L3" s="207" t="str">
        <f>IF(ISBLANK(Résultats!D9),"Joueur 2",Résultats!D9)</f>
        <v>Joueur 2</v>
      </c>
    </row>
    <row r="4" spans="4:12" x14ac:dyDescent="0.25">
      <c r="D4" s="40"/>
      <c r="E4" s="40"/>
      <c r="F4" s="40"/>
      <c r="G4" s="40"/>
      <c r="H4" s="40"/>
      <c r="I4" s="40"/>
      <c r="J4" s="215">
        <f t="shared" si="0"/>
        <v>0</v>
      </c>
      <c r="K4" s="40"/>
      <c r="L4" s="208" t="str">
        <f>IF(ISBLANK(Résultats!D10),"Joueur 3",Résultats!D10)</f>
        <v>Joueur 3</v>
      </c>
    </row>
    <row r="5" spans="4:12" x14ac:dyDescent="0.25">
      <c r="D5" s="41"/>
      <c r="E5" s="41"/>
      <c r="F5" s="41"/>
      <c r="G5" s="41"/>
      <c r="H5" s="41"/>
      <c r="I5" s="41"/>
      <c r="J5" s="216">
        <f t="shared" si="0"/>
        <v>0</v>
      </c>
      <c r="K5" s="41"/>
      <c r="L5" s="209" t="str">
        <f>IF(ISBLANK(Résultats!D11),"Joueur 4",Résultats!D11)</f>
        <v>Joueur 4</v>
      </c>
    </row>
    <row r="6" spans="4:12" x14ac:dyDescent="0.25">
      <c r="D6" s="19"/>
      <c r="E6" s="19"/>
      <c r="F6" s="19"/>
      <c r="G6" s="19"/>
      <c r="H6" s="19"/>
      <c r="I6" s="19"/>
      <c r="J6" s="213">
        <f t="shared" si="0"/>
        <v>0</v>
      </c>
      <c r="K6" s="19"/>
      <c r="L6" s="1" t="str">
        <f>IF(ISBLANK(Résultats!D12),"Joueur 5",Résultats!D12)</f>
        <v>Joueur 5</v>
      </c>
    </row>
    <row r="7" spans="4:12" x14ac:dyDescent="0.25">
      <c r="D7" s="20"/>
      <c r="E7" s="20"/>
      <c r="F7" s="20"/>
      <c r="G7" s="20"/>
      <c r="H7" s="20"/>
      <c r="I7" s="20"/>
      <c r="J7" s="214">
        <f t="shared" si="0"/>
        <v>0</v>
      </c>
      <c r="K7" s="20"/>
      <c r="L7" s="207" t="str">
        <f>IF(ISBLANK(Résultats!D13),"Joueur 6",Résultats!D13)</f>
        <v>Joueur 6</v>
      </c>
    </row>
    <row r="8" spans="4:12" x14ac:dyDescent="0.25">
      <c r="D8" s="40"/>
      <c r="E8" s="40"/>
      <c r="F8" s="40"/>
      <c r="G8" s="40"/>
      <c r="H8" s="40"/>
      <c r="I8" s="40"/>
      <c r="J8" s="215">
        <f t="shared" si="0"/>
        <v>0</v>
      </c>
      <c r="K8" s="40"/>
      <c r="L8" s="208" t="str">
        <f>IF(ISBLANK(Résultats!D14),"Joueur 7",Résultats!D14)</f>
        <v>Joueur 7</v>
      </c>
    </row>
    <row r="9" spans="4:12" x14ac:dyDescent="0.25">
      <c r="D9" s="41"/>
      <c r="E9" s="41"/>
      <c r="F9" s="41"/>
      <c r="G9" s="41"/>
      <c r="H9" s="41"/>
      <c r="I9" s="41"/>
      <c r="J9" s="216">
        <f t="shared" si="0"/>
        <v>0</v>
      </c>
      <c r="K9" s="41"/>
      <c r="L9" s="209" t="str">
        <f>IF(ISBLANK(Résultats!D15),"Joueur 8",Résultats!D15)</f>
        <v>Joueur 8</v>
      </c>
    </row>
    <row r="10" spans="4:12" x14ac:dyDescent="0.25">
      <c r="D10" s="19"/>
      <c r="E10" s="19"/>
      <c r="F10" s="19"/>
      <c r="G10" s="19"/>
      <c r="H10" s="19"/>
      <c r="I10" s="19"/>
      <c r="J10" s="213">
        <f t="shared" si="0"/>
        <v>0</v>
      </c>
      <c r="K10" s="19"/>
      <c r="L10" s="1" t="str">
        <f>IF(ISBLANK(Résultats!D16),"Joueur 9",Résultats!D16)</f>
        <v>Joueur 9</v>
      </c>
    </row>
    <row r="11" spans="4:12" x14ac:dyDescent="0.25">
      <c r="D11" s="20"/>
      <c r="E11" s="20"/>
      <c r="F11" s="20"/>
      <c r="G11" s="20"/>
      <c r="H11" s="20"/>
      <c r="I11" s="20"/>
      <c r="J11" s="214">
        <f t="shared" si="0"/>
        <v>0</v>
      </c>
      <c r="K11" s="20"/>
      <c r="L11" s="207" t="str">
        <f>IF(ISBLANK(Résultats!D17),"Joueur 10",Résultats!D17)</f>
        <v>Joueur 10</v>
      </c>
    </row>
    <row r="12" spans="4:12" x14ac:dyDescent="0.25">
      <c r="D12" s="40"/>
      <c r="E12" s="40"/>
      <c r="F12" s="40"/>
      <c r="G12" s="40"/>
      <c r="H12" s="40"/>
      <c r="I12" s="40"/>
      <c r="J12" s="215">
        <f t="shared" si="0"/>
        <v>0</v>
      </c>
      <c r="K12" s="40"/>
      <c r="L12" s="208" t="str">
        <f>IF(ISBLANK(Résultats!D18),"Joueur 11",Résultats!D18)</f>
        <v>Joueur 11</v>
      </c>
    </row>
    <row r="13" spans="4:12" x14ac:dyDescent="0.25">
      <c r="D13" s="41"/>
      <c r="E13" s="41"/>
      <c r="F13" s="41"/>
      <c r="G13" s="41"/>
      <c r="H13" s="41"/>
      <c r="I13" s="41"/>
      <c r="J13" s="216">
        <f t="shared" si="0"/>
        <v>0</v>
      </c>
      <c r="K13" s="41"/>
      <c r="L13" s="209" t="str">
        <f>IF(ISBLANK(Résultats!D19),"Joueur 12",Résultats!D19)</f>
        <v>Joueur 12</v>
      </c>
    </row>
    <row r="14" spans="4:12" x14ac:dyDescent="0.25">
      <c r="D14" s="19"/>
      <c r="E14" s="19"/>
      <c r="F14" s="19"/>
      <c r="G14" s="19"/>
      <c r="H14" s="19"/>
      <c r="I14" s="19"/>
      <c r="J14" s="213">
        <f t="shared" si="0"/>
        <v>0</v>
      </c>
      <c r="K14" s="19"/>
      <c r="L14" s="1" t="str">
        <f>IF(ISBLANK(Résultats!D20),"Joueur 13",Résultats!D20)</f>
        <v>Joueur 13</v>
      </c>
    </row>
    <row r="15" spans="4:12" x14ac:dyDescent="0.25">
      <c r="D15" s="20"/>
      <c r="E15" s="20"/>
      <c r="F15" s="20"/>
      <c r="G15" s="20"/>
      <c r="H15" s="20"/>
      <c r="I15" s="20"/>
      <c r="J15" s="214">
        <f t="shared" si="0"/>
        <v>0</v>
      </c>
      <c r="K15" s="20"/>
      <c r="L15" s="207" t="str">
        <f>IF(ISBLANK(Résultats!D21),"Joueur 14",Résultats!D21)</f>
        <v>Joueur 14</v>
      </c>
    </row>
    <row r="16" spans="4:12" x14ac:dyDescent="0.25">
      <c r="D16" s="40"/>
      <c r="E16" s="40"/>
      <c r="F16" s="40"/>
      <c r="G16" s="40"/>
      <c r="H16" s="40"/>
      <c r="I16" s="40"/>
      <c r="J16" s="215">
        <f t="shared" si="0"/>
        <v>0</v>
      </c>
      <c r="K16" s="40"/>
      <c r="L16" s="208" t="str">
        <f>IF(ISBLANK(Résultats!D22),"Joueur 15",Résultats!D22)</f>
        <v>Joueur 15</v>
      </c>
    </row>
    <row r="17" spans="4:12" x14ac:dyDescent="0.25">
      <c r="D17" s="41"/>
      <c r="E17" s="41"/>
      <c r="F17" s="41"/>
      <c r="G17" s="41"/>
      <c r="H17" s="41"/>
      <c r="I17" s="41"/>
      <c r="J17" s="216">
        <f t="shared" si="0"/>
        <v>0</v>
      </c>
      <c r="K17" s="41"/>
      <c r="L17" s="209" t="str">
        <f>IF(ISBLANK(Résultats!D23),"Joueur 16",Résultats!D23)</f>
        <v>Joueur 16</v>
      </c>
    </row>
    <row r="18" spans="4:12" x14ac:dyDescent="0.25">
      <c r="D18" s="19"/>
      <c r="E18" s="19"/>
      <c r="F18" s="19"/>
      <c r="G18" s="19"/>
      <c r="H18" s="19"/>
      <c r="I18" s="19"/>
      <c r="J18" s="213">
        <f t="shared" si="0"/>
        <v>0</v>
      </c>
      <c r="K18" s="19"/>
      <c r="L18" s="1" t="str">
        <f>IF(ISBLANK(Résultats!D24),"Joueur 17",Résultats!D24)</f>
        <v>Joueur 17</v>
      </c>
    </row>
    <row r="19" spans="4:12" x14ac:dyDescent="0.25">
      <c r="D19" s="20"/>
      <c r="E19" s="20"/>
      <c r="F19" s="20"/>
      <c r="G19" s="20"/>
      <c r="H19" s="20"/>
      <c r="I19" s="20"/>
      <c r="J19" s="214">
        <f t="shared" si="0"/>
        <v>0</v>
      </c>
      <c r="K19" s="20"/>
      <c r="L19" s="207" t="str">
        <f>IF(ISBLANK(Résultats!D25),"Joueur 18",Résultats!D25)</f>
        <v>Joueur 18</v>
      </c>
    </row>
    <row r="20" spans="4:12" x14ac:dyDescent="0.25">
      <c r="D20" s="40"/>
      <c r="E20" s="40"/>
      <c r="F20" s="40"/>
      <c r="G20" s="40"/>
      <c r="H20" s="40"/>
      <c r="I20" s="40"/>
      <c r="J20" s="215">
        <f t="shared" si="0"/>
        <v>0</v>
      </c>
      <c r="K20" s="40"/>
      <c r="L20" s="208" t="str">
        <f>IF(ISBLANK(Résultats!D26),"Joueur 19",Résultats!D26)</f>
        <v>Joueur 19</v>
      </c>
    </row>
    <row r="21" spans="4:12" x14ac:dyDescent="0.25">
      <c r="D21" s="41"/>
      <c r="E21" s="41"/>
      <c r="F21" s="41"/>
      <c r="G21" s="41"/>
      <c r="H21" s="41"/>
      <c r="I21" s="41"/>
      <c r="J21" s="216">
        <f t="shared" si="0"/>
        <v>0</v>
      </c>
      <c r="K21" s="41"/>
      <c r="L21" s="209" t="str">
        <f>IF(ISBLANK(Résultats!D27),"Joueur 20",Résultats!D27)</f>
        <v>Joueur 20</v>
      </c>
    </row>
    <row r="22" spans="4:12" x14ac:dyDescent="0.25">
      <c r="D22" s="192" t="s">
        <v>74</v>
      </c>
    </row>
  </sheetData>
  <sheetProtection algorithmName="SHA-512" hashValue="KucoubEsEnE9EAqRoG1MLMizi5EvZDlGqfzRSxwtqSrVieL7ey1wpYo2rlNCn2UgKnJ0qpaC7C309gFCK6S5Zg==" saltValue="Lb2SGoWXqSGnokuoN3DP3w=="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A7342-5596-4E84-B41B-29B41D1D68AF}">
  <dimension ref="A1:G46"/>
  <sheetViews>
    <sheetView tabSelected="1" topLeftCell="A26" workbookViewId="0">
      <selection activeCell="J12" sqref="J12"/>
    </sheetView>
  </sheetViews>
  <sheetFormatPr baseColWidth="10" defaultColWidth="10.7109375" defaultRowHeight="15" x14ac:dyDescent="0.25"/>
  <cols>
    <col min="7" max="7" width="11.42578125" customWidth="1"/>
  </cols>
  <sheetData>
    <row r="1" spans="1:7" ht="82.15" customHeight="1" thickBot="1" x14ac:dyDescent="0.3">
      <c r="A1" s="226"/>
      <c r="B1" s="226"/>
      <c r="C1" s="226"/>
      <c r="D1" s="226"/>
      <c r="E1" s="226"/>
      <c r="F1" s="226"/>
      <c r="G1" s="226"/>
    </row>
    <row r="2" spans="1:7" ht="14.25" customHeight="1" x14ac:dyDescent="0.25">
      <c r="A2" s="229" t="s">
        <v>84</v>
      </c>
      <c r="B2" s="229"/>
      <c r="C2" s="229"/>
      <c r="D2" s="229"/>
      <c r="E2" s="229"/>
      <c r="F2" s="229"/>
      <c r="G2" s="229"/>
    </row>
    <row r="3" spans="1:7" x14ac:dyDescent="0.25">
      <c r="A3" s="230"/>
      <c r="B3" s="230"/>
      <c r="C3" s="230"/>
      <c r="D3" s="230"/>
      <c r="E3" s="230"/>
      <c r="F3" s="230"/>
      <c r="G3" s="230"/>
    </row>
    <row r="4" spans="1:7" x14ac:dyDescent="0.25">
      <c r="A4" s="230"/>
      <c r="B4" s="230"/>
      <c r="C4" s="230"/>
      <c r="D4" s="230"/>
      <c r="E4" s="230"/>
      <c r="F4" s="230"/>
      <c r="G4" s="230"/>
    </row>
    <row r="5" spans="1:7" x14ac:dyDescent="0.25">
      <c r="A5" s="230"/>
      <c r="B5" s="230"/>
      <c r="C5" s="230"/>
      <c r="D5" s="230"/>
      <c r="E5" s="230"/>
      <c r="F5" s="230"/>
      <c r="G5" s="230"/>
    </row>
    <row r="6" spans="1:7" x14ac:dyDescent="0.25">
      <c r="A6" s="230"/>
      <c r="B6" s="230"/>
      <c r="C6" s="230"/>
      <c r="D6" s="230"/>
      <c r="E6" s="230"/>
      <c r="F6" s="230"/>
      <c r="G6" s="230"/>
    </row>
    <row r="7" spans="1:7" x14ac:dyDescent="0.25">
      <c r="A7" s="230"/>
      <c r="B7" s="230"/>
      <c r="C7" s="230"/>
      <c r="D7" s="230"/>
      <c r="E7" s="230"/>
      <c r="F7" s="230"/>
      <c r="G7" s="230"/>
    </row>
    <row r="8" spans="1:7" x14ac:dyDescent="0.25">
      <c r="A8" s="230"/>
      <c r="B8" s="230"/>
      <c r="C8" s="230"/>
      <c r="D8" s="230"/>
      <c r="E8" s="230"/>
      <c r="F8" s="230"/>
      <c r="G8" s="230"/>
    </row>
    <row r="9" spans="1:7" x14ac:dyDescent="0.25">
      <c r="A9" s="230"/>
      <c r="B9" s="230"/>
      <c r="C9" s="230"/>
      <c r="D9" s="230"/>
      <c r="E9" s="230"/>
      <c r="F9" s="230"/>
      <c r="G9" s="230"/>
    </row>
    <row r="10" spans="1:7" x14ac:dyDescent="0.25">
      <c r="A10" s="230"/>
      <c r="B10" s="230"/>
      <c r="C10" s="230"/>
      <c r="D10" s="230"/>
      <c r="E10" s="230"/>
      <c r="F10" s="230"/>
      <c r="G10" s="230"/>
    </row>
    <row r="11" spans="1:7" x14ac:dyDescent="0.25">
      <c r="A11" s="230"/>
      <c r="B11" s="230"/>
      <c r="C11" s="230"/>
      <c r="D11" s="230"/>
      <c r="E11" s="230"/>
      <c r="F11" s="230"/>
      <c r="G11" s="230"/>
    </row>
    <row r="12" spans="1:7" x14ac:dyDescent="0.25">
      <c r="A12" s="230"/>
      <c r="B12" s="230"/>
      <c r="C12" s="230"/>
      <c r="D12" s="230"/>
      <c r="E12" s="230"/>
      <c r="F12" s="230"/>
      <c r="G12" s="230"/>
    </row>
    <row r="13" spans="1:7" x14ac:dyDescent="0.25">
      <c r="A13" s="230"/>
      <c r="B13" s="230"/>
      <c r="C13" s="230"/>
      <c r="D13" s="230"/>
      <c r="E13" s="230"/>
      <c r="F13" s="230"/>
      <c r="G13" s="230"/>
    </row>
    <row r="14" spans="1:7" x14ac:dyDescent="0.25">
      <c r="A14" s="230"/>
      <c r="B14" s="230"/>
      <c r="C14" s="230"/>
      <c r="D14" s="230"/>
      <c r="E14" s="230"/>
      <c r="F14" s="230"/>
      <c r="G14" s="230"/>
    </row>
    <row r="15" spans="1:7" x14ac:dyDescent="0.25">
      <c r="A15" s="230"/>
      <c r="B15" s="230"/>
      <c r="C15" s="230"/>
      <c r="D15" s="230"/>
      <c r="E15" s="230"/>
      <c r="F15" s="230"/>
      <c r="G15" s="230"/>
    </row>
    <row r="16" spans="1:7" x14ac:dyDescent="0.25">
      <c r="A16" s="230"/>
      <c r="B16" s="230"/>
      <c r="C16" s="230"/>
      <c r="D16" s="230"/>
      <c r="E16" s="230"/>
      <c r="F16" s="230"/>
      <c r="G16" s="230"/>
    </row>
    <row r="17" spans="1:7" x14ac:dyDescent="0.25">
      <c r="A17" s="230"/>
      <c r="B17" s="230"/>
      <c r="C17" s="230"/>
      <c r="D17" s="230"/>
      <c r="E17" s="230"/>
      <c r="F17" s="230"/>
      <c r="G17" s="230"/>
    </row>
    <row r="18" spans="1:7" x14ac:dyDescent="0.25">
      <c r="A18" s="230"/>
      <c r="B18" s="230"/>
      <c r="C18" s="230"/>
      <c r="D18" s="230"/>
      <c r="E18" s="230"/>
      <c r="F18" s="230"/>
      <c r="G18" s="230"/>
    </row>
    <row r="19" spans="1:7" x14ac:dyDescent="0.25">
      <c r="A19" s="230"/>
      <c r="B19" s="230"/>
      <c r="C19" s="230"/>
      <c r="D19" s="230"/>
      <c r="E19" s="230"/>
      <c r="F19" s="230"/>
      <c r="G19" s="230"/>
    </row>
    <row r="20" spans="1:7" x14ac:dyDescent="0.25">
      <c r="A20" s="230"/>
      <c r="B20" s="230"/>
      <c r="C20" s="230"/>
      <c r="D20" s="230"/>
      <c r="E20" s="230"/>
      <c r="F20" s="230"/>
      <c r="G20" s="230"/>
    </row>
    <row r="21" spans="1:7" x14ac:dyDescent="0.25">
      <c r="A21" s="230"/>
      <c r="B21" s="230"/>
      <c r="C21" s="230"/>
      <c r="D21" s="230"/>
      <c r="E21" s="230"/>
      <c r="F21" s="230"/>
      <c r="G21" s="230"/>
    </row>
    <row r="22" spans="1:7" x14ac:dyDescent="0.25">
      <c r="A22" s="230"/>
      <c r="B22" s="230"/>
      <c r="C22" s="230"/>
      <c r="D22" s="230"/>
      <c r="E22" s="230"/>
      <c r="F22" s="230"/>
      <c r="G22" s="230"/>
    </row>
    <row r="23" spans="1:7" x14ac:dyDescent="0.25">
      <c r="A23" s="230"/>
      <c r="B23" s="230"/>
      <c r="C23" s="230"/>
      <c r="D23" s="230"/>
      <c r="E23" s="230"/>
      <c r="F23" s="230"/>
      <c r="G23" s="230"/>
    </row>
    <row r="24" spans="1:7" x14ac:dyDescent="0.25">
      <c r="A24" s="230"/>
      <c r="B24" s="230"/>
      <c r="C24" s="230"/>
      <c r="D24" s="230"/>
      <c r="E24" s="230"/>
      <c r="F24" s="230"/>
      <c r="G24" s="230"/>
    </row>
    <row r="25" spans="1:7" x14ac:dyDescent="0.25">
      <c r="A25" s="230"/>
      <c r="B25" s="230"/>
      <c r="C25" s="230"/>
      <c r="D25" s="230"/>
      <c r="E25" s="230"/>
      <c r="F25" s="230"/>
      <c r="G25" s="230"/>
    </row>
    <row r="26" spans="1:7" x14ac:dyDescent="0.25">
      <c r="A26" s="230"/>
      <c r="B26" s="230"/>
      <c r="C26" s="230"/>
      <c r="D26" s="230"/>
      <c r="E26" s="230"/>
      <c r="F26" s="230"/>
      <c r="G26" s="230"/>
    </row>
    <row r="27" spans="1:7" x14ac:dyDescent="0.25">
      <c r="A27" s="230"/>
      <c r="B27" s="230"/>
      <c r="C27" s="230"/>
      <c r="D27" s="230"/>
      <c r="E27" s="230"/>
      <c r="F27" s="230"/>
      <c r="G27" s="230"/>
    </row>
    <row r="28" spans="1:7" x14ac:dyDescent="0.25">
      <c r="A28" s="230"/>
      <c r="B28" s="230"/>
      <c r="C28" s="230"/>
      <c r="D28" s="230"/>
      <c r="E28" s="230"/>
      <c r="F28" s="230"/>
      <c r="G28" s="230"/>
    </row>
    <row r="29" spans="1:7" x14ac:dyDescent="0.25">
      <c r="A29" s="230"/>
      <c r="B29" s="230"/>
      <c r="C29" s="230"/>
      <c r="D29" s="230"/>
      <c r="E29" s="230"/>
      <c r="F29" s="230"/>
      <c r="G29" s="230"/>
    </row>
    <row r="30" spans="1:7" x14ac:dyDescent="0.25">
      <c r="A30" s="230"/>
      <c r="B30" s="230"/>
      <c r="C30" s="230"/>
      <c r="D30" s="230"/>
      <c r="E30" s="230"/>
      <c r="F30" s="230"/>
      <c r="G30" s="230"/>
    </row>
    <row r="31" spans="1:7" x14ac:dyDescent="0.25">
      <c r="A31" s="230"/>
      <c r="B31" s="230"/>
      <c r="C31" s="230"/>
      <c r="D31" s="230"/>
      <c r="E31" s="230"/>
      <c r="F31" s="230"/>
      <c r="G31" s="230"/>
    </row>
    <row r="32" spans="1:7" x14ac:dyDescent="0.25">
      <c r="A32" s="230"/>
      <c r="B32" s="230"/>
      <c r="C32" s="230"/>
      <c r="D32" s="230"/>
      <c r="E32" s="230"/>
      <c r="F32" s="230"/>
      <c r="G32" s="230"/>
    </row>
    <row r="33" spans="1:7" x14ac:dyDescent="0.25">
      <c r="A33" s="230"/>
      <c r="B33" s="230"/>
      <c r="C33" s="230"/>
      <c r="D33" s="230"/>
      <c r="E33" s="230"/>
      <c r="F33" s="230"/>
      <c r="G33" s="230"/>
    </row>
    <row r="34" spans="1:7" x14ac:dyDescent="0.25">
      <c r="A34" s="230"/>
      <c r="B34" s="230"/>
      <c r="C34" s="230"/>
      <c r="D34" s="230"/>
      <c r="E34" s="230"/>
      <c r="F34" s="230"/>
      <c r="G34" s="230"/>
    </row>
    <row r="35" spans="1:7" x14ac:dyDescent="0.25">
      <c r="A35" s="230"/>
      <c r="B35" s="230"/>
      <c r="C35" s="230"/>
      <c r="D35" s="230"/>
      <c r="E35" s="230"/>
      <c r="F35" s="230"/>
      <c r="G35" s="230"/>
    </row>
    <row r="36" spans="1:7" x14ac:dyDescent="0.25">
      <c r="A36" s="230"/>
      <c r="B36" s="230"/>
      <c r="C36" s="230"/>
      <c r="D36" s="230"/>
      <c r="E36" s="230"/>
      <c r="F36" s="230"/>
      <c r="G36" s="230"/>
    </row>
    <row r="37" spans="1:7" x14ac:dyDescent="0.25">
      <c r="A37" s="230"/>
      <c r="B37" s="230"/>
      <c r="C37" s="230"/>
      <c r="D37" s="230"/>
      <c r="E37" s="230"/>
      <c r="F37" s="230"/>
      <c r="G37" s="230"/>
    </row>
    <row r="38" spans="1:7" x14ac:dyDescent="0.25">
      <c r="A38" s="230"/>
      <c r="B38" s="230"/>
      <c r="C38" s="230"/>
      <c r="D38" s="230"/>
      <c r="E38" s="230"/>
      <c r="F38" s="230"/>
      <c r="G38" s="230"/>
    </row>
    <row r="39" spans="1:7" x14ac:dyDescent="0.25">
      <c r="A39" s="230"/>
      <c r="B39" s="230"/>
      <c r="C39" s="230"/>
      <c r="D39" s="230"/>
      <c r="E39" s="230"/>
      <c r="F39" s="230"/>
      <c r="G39" s="230"/>
    </row>
    <row r="40" spans="1:7" x14ac:dyDescent="0.25">
      <c r="A40" s="230"/>
      <c r="B40" s="230"/>
      <c r="C40" s="230"/>
      <c r="D40" s="230"/>
      <c r="E40" s="230"/>
      <c r="F40" s="230"/>
      <c r="G40" s="230"/>
    </row>
    <row r="41" spans="1:7" x14ac:dyDescent="0.25">
      <c r="A41" s="230"/>
      <c r="B41" s="230"/>
      <c r="C41" s="230"/>
      <c r="D41" s="230"/>
      <c r="E41" s="230"/>
      <c r="F41" s="230"/>
      <c r="G41" s="230"/>
    </row>
    <row r="42" spans="1:7" x14ac:dyDescent="0.25">
      <c r="A42" s="230"/>
      <c r="B42" s="230"/>
      <c r="C42" s="230"/>
      <c r="D42" s="230"/>
      <c r="E42" s="230"/>
      <c r="F42" s="230"/>
      <c r="G42" s="230"/>
    </row>
    <row r="43" spans="1:7" x14ac:dyDescent="0.25">
      <c r="A43" s="230"/>
      <c r="B43" s="230"/>
      <c r="C43" s="230"/>
      <c r="D43" s="230"/>
      <c r="E43" s="230"/>
      <c r="F43" s="230"/>
      <c r="G43" s="230"/>
    </row>
    <row r="44" spans="1:7" x14ac:dyDescent="0.25">
      <c r="A44" s="230"/>
      <c r="B44" s="230"/>
      <c r="C44" s="230"/>
      <c r="D44" s="230"/>
      <c r="E44" s="230"/>
      <c r="F44" s="230"/>
      <c r="G44" s="230"/>
    </row>
    <row r="45" spans="1:7" ht="77.25" customHeight="1" thickBot="1" x14ac:dyDescent="0.3">
      <c r="A45" s="231"/>
      <c r="B45" s="231"/>
      <c r="C45" s="231"/>
      <c r="D45" s="231"/>
      <c r="E45" s="231"/>
      <c r="F45" s="231"/>
      <c r="G45" s="231"/>
    </row>
    <row r="46" spans="1:7" x14ac:dyDescent="0.25">
      <c r="A46" s="227" t="s">
        <v>74</v>
      </c>
      <c r="B46" s="228"/>
      <c r="C46" s="228"/>
      <c r="D46" s="228"/>
      <c r="E46" s="228"/>
      <c r="F46" s="228"/>
      <c r="G46" s="228"/>
    </row>
  </sheetData>
  <sheetProtection algorithmName="SHA-512" hashValue="1Dv5ljhnCF6YDyphTLZ6BwwpYjwPBNOklOUuK2to8CkJT9fbsozNwkc19nfPvBBNRiQBZceuLO+LLdsTtdq+HQ==" saltValue="JB5qgi5uyAibjhvN2J+V6g==" spinCount="100000" sheet="1" objects="1" scenarios="1"/>
  <mergeCells count="3">
    <mergeCell ref="A1:G1"/>
    <mergeCell ref="A46:G46"/>
    <mergeCell ref="A2:G45"/>
  </mergeCell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D1:L26"/>
  <sheetViews>
    <sheetView workbookViewId="0">
      <selection activeCell="K23" sqref="K23"/>
    </sheetView>
  </sheetViews>
  <sheetFormatPr baseColWidth="10" defaultColWidth="10.7109375" defaultRowHeight="15" x14ac:dyDescent="0.25"/>
  <cols>
    <col min="3" max="3" width="16.42578125" customWidth="1"/>
    <col min="4" max="5" width="7.140625" bestFit="1" customWidth="1"/>
    <col min="6" max="6" width="8.140625" bestFit="1" customWidth="1"/>
    <col min="7" max="7" width="7.140625" bestFit="1" customWidth="1"/>
    <col min="8" max="8" width="8.140625" bestFit="1" customWidth="1"/>
    <col min="9" max="9" width="7.140625" bestFit="1" customWidth="1"/>
    <col min="10" max="10" width="18.7109375" customWidth="1"/>
    <col min="11" max="11" width="18.85546875" customWidth="1"/>
    <col min="12" max="12" width="21.7109375" customWidth="1"/>
  </cols>
  <sheetData>
    <row r="1" spans="4:12" ht="54" customHeight="1" thickBot="1" x14ac:dyDescent="0.3">
      <c r="D1" s="210" t="s">
        <v>78</v>
      </c>
      <c r="E1" s="211" t="s">
        <v>56</v>
      </c>
      <c r="F1" s="210" t="s">
        <v>79</v>
      </c>
      <c r="G1" s="211" t="s">
        <v>56</v>
      </c>
      <c r="H1" s="210" t="s">
        <v>80</v>
      </c>
      <c r="I1" s="211" t="s">
        <v>56</v>
      </c>
      <c r="J1" s="212" t="s">
        <v>45</v>
      </c>
      <c r="K1" s="42" t="s">
        <v>57</v>
      </c>
      <c r="L1" s="2"/>
    </row>
    <row r="2" spans="4:12" x14ac:dyDescent="0.25">
      <c r="D2" s="19"/>
      <c r="E2" s="19"/>
      <c r="F2" s="19"/>
      <c r="G2" s="19"/>
      <c r="H2" s="19"/>
      <c r="I2" s="19"/>
      <c r="J2" s="213">
        <f>MAX(D2+E2,F2+G2,H2+I2)</f>
        <v>0</v>
      </c>
      <c r="K2" s="19"/>
      <c r="L2" s="1" t="str">
        <f>IF(ISBLANK(Résultats!D8),"Joueur 1",Résultats!D8)</f>
        <v>Joueur 1</v>
      </c>
    </row>
    <row r="3" spans="4:12" x14ac:dyDescent="0.25">
      <c r="D3" s="20"/>
      <c r="E3" s="20"/>
      <c r="F3" s="20"/>
      <c r="G3" s="20"/>
      <c r="H3" s="20"/>
      <c r="I3" s="20"/>
      <c r="J3" s="214">
        <f t="shared" ref="J3:J21" si="0">MAX(D3+E3,F3+G3,H3+I3)</f>
        <v>0</v>
      </c>
      <c r="K3" s="20"/>
      <c r="L3" s="207" t="str">
        <f>IF(ISBLANK(Résultats!D9),"Joueur 2",Résultats!D9)</f>
        <v>Joueur 2</v>
      </c>
    </row>
    <row r="4" spans="4:12" x14ac:dyDescent="0.25">
      <c r="D4" s="40"/>
      <c r="E4" s="40"/>
      <c r="F4" s="40"/>
      <c r="G4" s="40"/>
      <c r="H4" s="40"/>
      <c r="I4" s="40"/>
      <c r="J4" s="215">
        <f t="shared" si="0"/>
        <v>0</v>
      </c>
      <c r="K4" s="40"/>
      <c r="L4" s="208" t="str">
        <f>IF(ISBLANK(Résultats!D10),"Joueur 3",Résultats!D10)</f>
        <v>Joueur 3</v>
      </c>
    </row>
    <row r="5" spans="4:12" x14ac:dyDescent="0.25">
      <c r="D5" s="41"/>
      <c r="E5" s="41"/>
      <c r="F5" s="41"/>
      <c r="G5" s="41"/>
      <c r="H5" s="41"/>
      <c r="I5" s="41"/>
      <c r="J5" s="216">
        <f t="shared" si="0"/>
        <v>0</v>
      </c>
      <c r="K5" s="41"/>
      <c r="L5" s="209" t="str">
        <f>IF(ISBLANK(Résultats!D11),"Joueur 4",Résultats!D11)</f>
        <v>Joueur 4</v>
      </c>
    </row>
    <row r="6" spans="4:12" x14ac:dyDescent="0.25">
      <c r="D6" s="19"/>
      <c r="E6" s="19"/>
      <c r="F6" s="19"/>
      <c r="G6" s="19"/>
      <c r="H6" s="19"/>
      <c r="I6" s="19"/>
      <c r="J6" s="213">
        <f t="shared" si="0"/>
        <v>0</v>
      </c>
      <c r="K6" s="19"/>
      <c r="L6" s="1" t="str">
        <f>IF(ISBLANK(Résultats!D12),"Joueur 5",Résultats!D12)</f>
        <v>Joueur 5</v>
      </c>
    </row>
    <row r="7" spans="4:12" x14ac:dyDescent="0.25">
      <c r="D7" s="20"/>
      <c r="E7" s="20"/>
      <c r="F7" s="20"/>
      <c r="G7" s="20"/>
      <c r="H7" s="20"/>
      <c r="I7" s="20"/>
      <c r="J7" s="214">
        <f t="shared" si="0"/>
        <v>0</v>
      </c>
      <c r="K7" s="20"/>
      <c r="L7" s="207" t="str">
        <f>IF(ISBLANK(Résultats!D13),"Joueur 6",Résultats!D13)</f>
        <v>Joueur 6</v>
      </c>
    </row>
    <row r="8" spans="4:12" x14ac:dyDescent="0.25">
      <c r="D8" s="40"/>
      <c r="E8" s="40"/>
      <c r="F8" s="40"/>
      <c r="G8" s="40"/>
      <c r="H8" s="40"/>
      <c r="I8" s="40"/>
      <c r="J8" s="215">
        <f t="shared" si="0"/>
        <v>0</v>
      </c>
      <c r="K8" s="40"/>
      <c r="L8" s="208" t="str">
        <f>IF(ISBLANK(Résultats!D14),"Joueur 7",Résultats!D14)</f>
        <v>Joueur 7</v>
      </c>
    </row>
    <row r="9" spans="4:12" x14ac:dyDescent="0.25">
      <c r="D9" s="41"/>
      <c r="E9" s="41"/>
      <c r="F9" s="41"/>
      <c r="G9" s="41"/>
      <c r="H9" s="41"/>
      <c r="I9" s="41"/>
      <c r="J9" s="216">
        <f t="shared" si="0"/>
        <v>0</v>
      </c>
      <c r="K9" s="41"/>
      <c r="L9" s="209" t="str">
        <f>IF(ISBLANK(Résultats!D15),"Joueur 8",Résultats!D15)</f>
        <v>Joueur 8</v>
      </c>
    </row>
    <row r="10" spans="4:12" x14ac:dyDescent="0.25">
      <c r="D10" s="19"/>
      <c r="E10" s="19"/>
      <c r="F10" s="19"/>
      <c r="G10" s="19"/>
      <c r="H10" s="19"/>
      <c r="I10" s="19"/>
      <c r="J10" s="213">
        <f t="shared" si="0"/>
        <v>0</v>
      </c>
      <c r="K10" s="19"/>
      <c r="L10" s="1" t="str">
        <f>IF(ISBLANK(Résultats!D16),"Joueur 9",Résultats!D16)</f>
        <v>Joueur 9</v>
      </c>
    </row>
    <row r="11" spans="4:12" x14ac:dyDescent="0.25">
      <c r="D11" s="20"/>
      <c r="E11" s="20"/>
      <c r="F11" s="20"/>
      <c r="G11" s="20"/>
      <c r="H11" s="20"/>
      <c r="I11" s="20"/>
      <c r="J11" s="214">
        <f t="shared" si="0"/>
        <v>0</v>
      </c>
      <c r="K11" s="20"/>
      <c r="L11" s="207" t="str">
        <f>IF(ISBLANK(Résultats!D17),"Joueur 10",Résultats!D17)</f>
        <v>Joueur 10</v>
      </c>
    </row>
    <row r="12" spans="4:12" x14ac:dyDescent="0.25">
      <c r="D12" s="40"/>
      <c r="E12" s="40"/>
      <c r="F12" s="40"/>
      <c r="G12" s="40"/>
      <c r="H12" s="40"/>
      <c r="I12" s="40"/>
      <c r="J12" s="215">
        <f t="shared" si="0"/>
        <v>0</v>
      </c>
      <c r="K12" s="40"/>
      <c r="L12" s="208" t="str">
        <f>IF(ISBLANK(Résultats!D18),"Joueur 11",Résultats!D18)</f>
        <v>Joueur 11</v>
      </c>
    </row>
    <row r="13" spans="4:12" x14ac:dyDescent="0.25">
      <c r="D13" s="41"/>
      <c r="E13" s="41"/>
      <c r="F13" s="41"/>
      <c r="G13" s="41"/>
      <c r="H13" s="41"/>
      <c r="I13" s="41"/>
      <c r="J13" s="216">
        <f t="shared" si="0"/>
        <v>0</v>
      </c>
      <c r="K13" s="41"/>
      <c r="L13" s="209" t="str">
        <f>IF(ISBLANK(Résultats!D19),"Joueur 12",Résultats!D19)</f>
        <v>Joueur 12</v>
      </c>
    </row>
    <row r="14" spans="4:12" x14ac:dyDescent="0.25">
      <c r="D14" s="19"/>
      <c r="E14" s="19"/>
      <c r="F14" s="19"/>
      <c r="G14" s="19"/>
      <c r="H14" s="19"/>
      <c r="I14" s="19"/>
      <c r="J14" s="213">
        <f t="shared" si="0"/>
        <v>0</v>
      </c>
      <c r="K14" s="19"/>
      <c r="L14" s="1" t="str">
        <f>IF(ISBLANK(Résultats!D20),"Joueur 13",Résultats!D20)</f>
        <v>Joueur 13</v>
      </c>
    </row>
    <row r="15" spans="4:12" x14ac:dyDescent="0.25">
      <c r="D15" s="20"/>
      <c r="E15" s="20"/>
      <c r="F15" s="20"/>
      <c r="G15" s="20"/>
      <c r="H15" s="20"/>
      <c r="I15" s="20"/>
      <c r="J15" s="214">
        <f t="shared" si="0"/>
        <v>0</v>
      </c>
      <c r="K15" s="20"/>
      <c r="L15" s="207" t="str">
        <f>IF(ISBLANK(Résultats!D21),"Joueur 14",Résultats!D21)</f>
        <v>Joueur 14</v>
      </c>
    </row>
    <row r="16" spans="4:12" x14ac:dyDescent="0.25">
      <c r="D16" s="40"/>
      <c r="E16" s="40"/>
      <c r="F16" s="40"/>
      <c r="G16" s="40"/>
      <c r="H16" s="40"/>
      <c r="I16" s="40"/>
      <c r="J16" s="215">
        <f t="shared" si="0"/>
        <v>0</v>
      </c>
      <c r="K16" s="40"/>
      <c r="L16" s="208" t="str">
        <f>IF(ISBLANK(Résultats!D22),"Joueur 15",Résultats!D22)</f>
        <v>Joueur 15</v>
      </c>
    </row>
    <row r="17" spans="4:12" x14ac:dyDescent="0.25">
      <c r="D17" s="41"/>
      <c r="E17" s="41"/>
      <c r="F17" s="41"/>
      <c r="G17" s="41"/>
      <c r="H17" s="41"/>
      <c r="I17" s="41"/>
      <c r="J17" s="216">
        <f t="shared" si="0"/>
        <v>0</v>
      </c>
      <c r="K17" s="41"/>
      <c r="L17" s="209" t="str">
        <f>IF(ISBLANK(Résultats!D23),"Joueur 16",Résultats!D23)</f>
        <v>Joueur 16</v>
      </c>
    </row>
    <row r="18" spans="4:12" x14ac:dyDescent="0.25">
      <c r="D18" s="19"/>
      <c r="E18" s="19"/>
      <c r="F18" s="19"/>
      <c r="G18" s="19"/>
      <c r="H18" s="19"/>
      <c r="I18" s="19"/>
      <c r="J18" s="213">
        <f t="shared" si="0"/>
        <v>0</v>
      </c>
      <c r="K18" s="19"/>
      <c r="L18" s="1" t="str">
        <f>IF(ISBLANK(Résultats!D24),"Joueur 17",Résultats!D24)</f>
        <v>Joueur 17</v>
      </c>
    </row>
    <row r="19" spans="4:12" x14ac:dyDescent="0.25">
      <c r="D19" s="20"/>
      <c r="E19" s="20"/>
      <c r="F19" s="20"/>
      <c r="G19" s="20"/>
      <c r="H19" s="20"/>
      <c r="I19" s="20"/>
      <c r="J19" s="214">
        <f t="shared" si="0"/>
        <v>0</v>
      </c>
      <c r="K19" s="20"/>
      <c r="L19" s="207" t="str">
        <f>IF(ISBLANK(Résultats!D25),"Joueur 18",Résultats!D25)</f>
        <v>Joueur 18</v>
      </c>
    </row>
    <row r="20" spans="4:12" x14ac:dyDescent="0.25">
      <c r="D20" s="40"/>
      <c r="E20" s="40"/>
      <c r="F20" s="40"/>
      <c r="G20" s="40"/>
      <c r="H20" s="40"/>
      <c r="I20" s="40"/>
      <c r="J20" s="215">
        <f t="shared" si="0"/>
        <v>0</v>
      </c>
      <c r="K20" s="40"/>
      <c r="L20" s="208" t="str">
        <f>IF(ISBLANK(Résultats!D26),"Joueur 19",Résultats!D26)</f>
        <v>Joueur 19</v>
      </c>
    </row>
    <row r="21" spans="4:12" x14ac:dyDescent="0.25">
      <c r="D21" s="41"/>
      <c r="E21" s="41"/>
      <c r="F21" s="41"/>
      <c r="G21" s="41"/>
      <c r="H21" s="41"/>
      <c r="I21" s="41"/>
      <c r="J21" s="216">
        <f t="shared" si="0"/>
        <v>0</v>
      </c>
      <c r="K21" s="41"/>
      <c r="L21" s="209" t="str">
        <f>IF(ISBLANK(Résultats!D27),"Joueur 20",Résultats!D27)</f>
        <v>Joueur 20</v>
      </c>
    </row>
    <row r="22" spans="4:12" x14ac:dyDescent="0.25">
      <c r="D22" s="192" t="s">
        <v>74</v>
      </c>
    </row>
    <row r="26" spans="4:12" ht="27" customHeight="1" x14ac:dyDescent="0.25"/>
  </sheetData>
  <sheetProtection algorithmName="SHA-512" hashValue="SphF1XE3TVHQ0lvDZIz8bwMQI0oc4z7esyJGwXJRkdn5+U2EpRn5mqYI0l8l3hZ+qiNlDwGnYCy1Df/c52PE2g==" saltValue="iRCabXZp/P0pNJkw3+x/ZA==" spinCount="100000" sheet="1" objects="1" scenarios="1"/>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D1:L22"/>
  <sheetViews>
    <sheetView workbookViewId="0">
      <selection activeCell="K23" sqref="K23"/>
    </sheetView>
  </sheetViews>
  <sheetFormatPr baseColWidth="10" defaultColWidth="10.7109375" defaultRowHeight="15" x14ac:dyDescent="0.25"/>
  <cols>
    <col min="3" max="3" width="16.42578125" customWidth="1"/>
    <col min="4" max="5" width="7.140625" bestFit="1" customWidth="1"/>
    <col min="6" max="6" width="8.140625" bestFit="1" customWidth="1"/>
    <col min="7" max="7" width="7.140625" bestFit="1" customWidth="1"/>
    <col min="8" max="8" width="8.140625" bestFit="1" customWidth="1"/>
    <col min="9" max="9" width="7.140625" bestFit="1" customWidth="1"/>
    <col min="10" max="10" width="18.7109375" customWidth="1"/>
    <col min="11" max="11" width="18.85546875" customWidth="1"/>
    <col min="12" max="12" width="21.7109375" customWidth="1"/>
  </cols>
  <sheetData>
    <row r="1" spans="4:12" ht="54" customHeight="1" thickBot="1" x14ac:dyDescent="0.3">
      <c r="D1" s="210" t="s">
        <v>78</v>
      </c>
      <c r="E1" s="211" t="s">
        <v>56</v>
      </c>
      <c r="F1" s="210" t="s">
        <v>79</v>
      </c>
      <c r="G1" s="211" t="s">
        <v>56</v>
      </c>
      <c r="H1" s="210" t="s">
        <v>80</v>
      </c>
      <c r="I1" s="211" t="s">
        <v>56</v>
      </c>
      <c r="J1" s="212" t="s">
        <v>45</v>
      </c>
      <c r="K1" s="42" t="s">
        <v>57</v>
      </c>
      <c r="L1" s="2"/>
    </row>
    <row r="2" spans="4:12" x14ac:dyDescent="0.25">
      <c r="D2" s="19"/>
      <c r="E2" s="19"/>
      <c r="F2" s="19"/>
      <c r="G2" s="19"/>
      <c r="H2" s="19"/>
      <c r="I2" s="19"/>
      <c r="J2" s="213">
        <f>MAX(D2+E2,F2+G2,H2+I2)</f>
        <v>0</v>
      </c>
      <c r="K2" s="19"/>
      <c r="L2" s="1" t="str">
        <f>IF(ISBLANK(Résultats!D8),"Joueur 1",Résultats!D8)</f>
        <v>Joueur 1</v>
      </c>
    </row>
    <row r="3" spans="4:12" x14ac:dyDescent="0.25">
      <c r="D3" s="20"/>
      <c r="E3" s="20"/>
      <c r="F3" s="20"/>
      <c r="G3" s="20"/>
      <c r="H3" s="20"/>
      <c r="I3" s="20"/>
      <c r="J3" s="214">
        <f t="shared" ref="J3:J21" si="0">MAX(D3+E3,F3+G3,H3+I3)</f>
        <v>0</v>
      </c>
      <c r="K3" s="20"/>
      <c r="L3" s="207" t="str">
        <f>IF(ISBLANK(Résultats!D9),"Joueur 2",Résultats!D9)</f>
        <v>Joueur 2</v>
      </c>
    </row>
    <row r="4" spans="4:12" x14ac:dyDescent="0.25">
      <c r="D4" s="40"/>
      <c r="E4" s="40"/>
      <c r="F4" s="40"/>
      <c r="G4" s="40"/>
      <c r="H4" s="40"/>
      <c r="I4" s="40"/>
      <c r="J4" s="215">
        <f t="shared" si="0"/>
        <v>0</v>
      </c>
      <c r="K4" s="40"/>
      <c r="L4" s="208" t="str">
        <f>IF(ISBLANK(Résultats!D10),"Joueur 3",Résultats!D10)</f>
        <v>Joueur 3</v>
      </c>
    </row>
    <row r="5" spans="4:12" x14ac:dyDescent="0.25">
      <c r="D5" s="41"/>
      <c r="E5" s="41"/>
      <c r="F5" s="41"/>
      <c r="G5" s="41"/>
      <c r="H5" s="41"/>
      <c r="I5" s="41"/>
      <c r="J5" s="216">
        <f t="shared" si="0"/>
        <v>0</v>
      </c>
      <c r="K5" s="41"/>
      <c r="L5" s="209" t="str">
        <f>IF(ISBLANK(Résultats!D11),"Joueur 4",Résultats!D11)</f>
        <v>Joueur 4</v>
      </c>
    </row>
    <row r="6" spans="4:12" x14ac:dyDescent="0.25">
      <c r="D6" s="19"/>
      <c r="E6" s="19"/>
      <c r="F6" s="19"/>
      <c r="G6" s="19"/>
      <c r="H6" s="19"/>
      <c r="I6" s="19"/>
      <c r="J6" s="213">
        <f t="shared" si="0"/>
        <v>0</v>
      </c>
      <c r="K6" s="19"/>
      <c r="L6" s="1" t="str">
        <f>IF(ISBLANK(Résultats!D12),"Joueur 5",Résultats!D12)</f>
        <v>Joueur 5</v>
      </c>
    </row>
    <row r="7" spans="4:12" x14ac:dyDescent="0.25">
      <c r="D7" s="20"/>
      <c r="E7" s="20"/>
      <c r="F7" s="20"/>
      <c r="G7" s="20"/>
      <c r="H7" s="20"/>
      <c r="I7" s="20"/>
      <c r="J7" s="214">
        <f t="shared" si="0"/>
        <v>0</v>
      </c>
      <c r="K7" s="20"/>
      <c r="L7" s="207" t="str">
        <f>IF(ISBLANK(Résultats!D13),"Joueur 6",Résultats!D13)</f>
        <v>Joueur 6</v>
      </c>
    </row>
    <row r="8" spans="4:12" x14ac:dyDescent="0.25">
      <c r="D8" s="40"/>
      <c r="E8" s="40"/>
      <c r="F8" s="40"/>
      <c r="G8" s="40"/>
      <c r="H8" s="40"/>
      <c r="I8" s="40"/>
      <c r="J8" s="215">
        <f t="shared" si="0"/>
        <v>0</v>
      </c>
      <c r="K8" s="40"/>
      <c r="L8" s="208" t="str">
        <f>IF(ISBLANK(Résultats!D14),"Joueur 7",Résultats!D14)</f>
        <v>Joueur 7</v>
      </c>
    </row>
    <row r="9" spans="4:12" x14ac:dyDescent="0.25">
      <c r="D9" s="41"/>
      <c r="E9" s="41"/>
      <c r="F9" s="41"/>
      <c r="G9" s="41"/>
      <c r="H9" s="41"/>
      <c r="I9" s="41"/>
      <c r="J9" s="216">
        <f t="shared" si="0"/>
        <v>0</v>
      </c>
      <c r="K9" s="41"/>
      <c r="L9" s="209" t="str">
        <f>IF(ISBLANK(Résultats!D15),"Joueur 8",Résultats!D15)</f>
        <v>Joueur 8</v>
      </c>
    </row>
    <row r="10" spans="4:12" x14ac:dyDescent="0.25">
      <c r="D10" s="19"/>
      <c r="E10" s="19"/>
      <c r="F10" s="19"/>
      <c r="G10" s="19"/>
      <c r="H10" s="19"/>
      <c r="I10" s="19"/>
      <c r="J10" s="213">
        <f t="shared" si="0"/>
        <v>0</v>
      </c>
      <c r="K10" s="19"/>
      <c r="L10" s="1" t="str">
        <f>IF(ISBLANK(Résultats!D16),"Joueur 9",Résultats!D16)</f>
        <v>Joueur 9</v>
      </c>
    </row>
    <row r="11" spans="4:12" x14ac:dyDescent="0.25">
      <c r="D11" s="20"/>
      <c r="E11" s="20"/>
      <c r="F11" s="20"/>
      <c r="G11" s="20"/>
      <c r="H11" s="20"/>
      <c r="I11" s="20"/>
      <c r="J11" s="214">
        <f t="shared" si="0"/>
        <v>0</v>
      </c>
      <c r="K11" s="20"/>
      <c r="L11" s="207" t="str">
        <f>IF(ISBLANK(Résultats!D17),"Joueur 10",Résultats!D17)</f>
        <v>Joueur 10</v>
      </c>
    </row>
    <row r="12" spans="4:12" x14ac:dyDescent="0.25">
      <c r="D12" s="40"/>
      <c r="E12" s="40"/>
      <c r="F12" s="40"/>
      <c r="G12" s="40"/>
      <c r="H12" s="40"/>
      <c r="I12" s="40"/>
      <c r="J12" s="215">
        <f t="shared" si="0"/>
        <v>0</v>
      </c>
      <c r="K12" s="40"/>
      <c r="L12" s="208" t="str">
        <f>IF(ISBLANK(Résultats!D18),"Joueur 11",Résultats!D18)</f>
        <v>Joueur 11</v>
      </c>
    </row>
    <row r="13" spans="4:12" x14ac:dyDescent="0.25">
      <c r="D13" s="41"/>
      <c r="E13" s="41"/>
      <c r="F13" s="41"/>
      <c r="G13" s="41"/>
      <c r="H13" s="41"/>
      <c r="I13" s="41"/>
      <c r="J13" s="216">
        <f t="shared" si="0"/>
        <v>0</v>
      </c>
      <c r="K13" s="41"/>
      <c r="L13" s="209" t="str">
        <f>IF(ISBLANK(Résultats!D19),"Joueur 12",Résultats!D19)</f>
        <v>Joueur 12</v>
      </c>
    </row>
    <row r="14" spans="4:12" x14ac:dyDescent="0.25">
      <c r="D14" s="19"/>
      <c r="E14" s="19"/>
      <c r="F14" s="19"/>
      <c r="G14" s="19"/>
      <c r="H14" s="19"/>
      <c r="I14" s="19"/>
      <c r="J14" s="213">
        <f t="shared" si="0"/>
        <v>0</v>
      </c>
      <c r="K14" s="19"/>
      <c r="L14" s="1" t="str">
        <f>IF(ISBLANK(Résultats!D20),"Joueur 13",Résultats!D20)</f>
        <v>Joueur 13</v>
      </c>
    </row>
    <row r="15" spans="4:12" x14ac:dyDescent="0.25">
      <c r="D15" s="20"/>
      <c r="E15" s="20"/>
      <c r="F15" s="20"/>
      <c r="G15" s="20"/>
      <c r="H15" s="20"/>
      <c r="I15" s="20"/>
      <c r="J15" s="214">
        <f t="shared" si="0"/>
        <v>0</v>
      </c>
      <c r="K15" s="20"/>
      <c r="L15" s="207" t="str">
        <f>IF(ISBLANK(Résultats!D21),"Joueur 14",Résultats!D21)</f>
        <v>Joueur 14</v>
      </c>
    </row>
    <row r="16" spans="4:12" x14ac:dyDescent="0.25">
      <c r="D16" s="40"/>
      <c r="E16" s="40"/>
      <c r="F16" s="40"/>
      <c r="G16" s="40"/>
      <c r="H16" s="40"/>
      <c r="I16" s="40"/>
      <c r="J16" s="215">
        <f t="shared" si="0"/>
        <v>0</v>
      </c>
      <c r="K16" s="40"/>
      <c r="L16" s="208" t="str">
        <f>IF(ISBLANK(Résultats!D22),"Joueur 15",Résultats!D22)</f>
        <v>Joueur 15</v>
      </c>
    </row>
    <row r="17" spans="4:12" x14ac:dyDescent="0.25">
      <c r="D17" s="41"/>
      <c r="E17" s="41"/>
      <c r="F17" s="41"/>
      <c r="G17" s="41"/>
      <c r="H17" s="41"/>
      <c r="I17" s="41"/>
      <c r="J17" s="216">
        <f t="shared" si="0"/>
        <v>0</v>
      </c>
      <c r="K17" s="41"/>
      <c r="L17" s="209" t="str">
        <f>IF(ISBLANK(Résultats!D23),"Joueur 16",Résultats!D23)</f>
        <v>Joueur 16</v>
      </c>
    </row>
    <row r="18" spans="4:12" x14ac:dyDescent="0.25">
      <c r="D18" s="19"/>
      <c r="E18" s="19"/>
      <c r="F18" s="19"/>
      <c r="G18" s="19"/>
      <c r="H18" s="19"/>
      <c r="I18" s="19"/>
      <c r="J18" s="213">
        <f t="shared" si="0"/>
        <v>0</v>
      </c>
      <c r="K18" s="19"/>
      <c r="L18" s="1" t="str">
        <f>IF(ISBLANK(Résultats!D24),"Joueur 17",Résultats!D24)</f>
        <v>Joueur 17</v>
      </c>
    </row>
    <row r="19" spans="4:12" x14ac:dyDescent="0.25">
      <c r="D19" s="20"/>
      <c r="E19" s="20"/>
      <c r="F19" s="20"/>
      <c r="G19" s="20"/>
      <c r="H19" s="20"/>
      <c r="I19" s="20"/>
      <c r="J19" s="214">
        <f t="shared" si="0"/>
        <v>0</v>
      </c>
      <c r="K19" s="20"/>
      <c r="L19" s="207" t="str">
        <f>IF(ISBLANK(Résultats!D25),"Joueur 18",Résultats!D25)</f>
        <v>Joueur 18</v>
      </c>
    </row>
    <row r="20" spans="4:12" x14ac:dyDescent="0.25">
      <c r="D20" s="40"/>
      <c r="E20" s="40"/>
      <c r="F20" s="40"/>
      <c r="G20" s="40"/>
      <c r="H20" s="40"/>
      <c r="I20" s="40"/>
      <c r="J20" s="215">
        <f t="shared" si="0"/>
        <v>0</v>
      </c>
      <c r="K20" s="40"/>
      <c r="L20" s="208" t="str">
        <f>IF(ISBLANK(Résultats!D26),"Joueur 19",Résultats!D26)</f>
        <v>Joueur 19</v>
      </c>
    </row>
    <row r="21" spans="4:12" x14ac:dyDescent="0.25">
      <c r="D21" s="41"/>
      <c r="E21" s="41"/>
      <c r="F21" s="41"/>
      <c r="G21" s="41"/>
      <c r="H21" s="41"/>
      <c r="I21" s="41"/>
      <c r="J21" s="216">
        <f t="shared" si="0"/>
        <v>0</v>
      </c>
      <c r="K21" s="41"/>
      <c r="L21" s="209" t="str">
        <f>IF(ISBLANK(Résultats!D27),"Joueur 20",Résultats!D27)</f>
        <v>Joueur 20</v>
      </c>
    </row>
    <row r="22" spans="4:12" x14ac:dyDescent="0.25">
      <c r="D22" s="192" t="s">
        <v>74</v>
      </c>
    </row>
  </sheetData>
  <sheetProtection algorithmName="SHA-512" hashValue="K7LnTUl+7KStmn913STO3MYxeoKLeYgEX2rrEQxCTR4a32bhvvd+ARa7n6hQSAXHgSdo/+fUZMs+5k/fbtEllw==" saltValue="zJ34/f7l8PaZAUa8kdUvrw==" spinCount="100000" sheet="1" objects="1" scenarios="1"/>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D1:L22"/>
  <sheetViews>
    <sheetView workbookViewId="0">
      <selection activeCell="K23" sqref="K23"/>
    </sheetView>
  </sheetViews>
  <sheetFormatPr baseColWidth="10" defaultColWidth="10.7109375" defaultRowHeight="15" x14ac:dyDescent="0.25"/>
  <cols>
    <col min="3" max="3" width="16.42578125" customWidth="1"/>
    <col min="4" max="5" width="7.140625" bestFit="1" customWidth="1"/>
    <col min="6" max="6" width="8.140625" bestFit="1" customWidth="1"/>
    <col min="7" max="7" width="7.140625" bestFit="1" customWidth="1"/>
    <col min="8" max="8" width="8.140625" bestFit="1" customWidth="1"/>
    <col min="9" max="9" width="7.140625" bestFit="1" customWidth="1"/>
    <col min="10" max="10" width="18.7109375" customWidth="1"/>
    <col min="11" max="11" width="18.85546875" customWidth="1"/>
    <col min="12" max="12" width="21.7109375" customWidth="1"/>
  </cols>
  <sheetData>
    <row r="1" spans="4:12" ht="54" customHeight="1" thickBot="1" x14ac:dyDescent="0.3">
      <c r="D1" s="210" t="s">
        <v>78</v>
      </c>
      <c r="E1" s="211" t="s">
        <v>56</v>
      </c>
      <c r="F1" s="210" t="s">
        <v>79</v>
      </c>
      <c r="G1" s="211" t="s">
        <v>56</v>
      </c>
      <c r="H1" s="210" t="s">
        <v>80</v>
      </c>
      <c r="I1" s="211" t="s">
        <v>56</v>
      </c>
      <c r="J1" s="212" t="s">
        <v>45</v>
      </c>
      <c r="K1" s="42" t="s">
        <v>57</v>
      </c>
      <c r="L1" s="2"/>
    </row>
    <row r="2" spans="4:12" x14ac:dyDescent="0.25">
      <c r="D2" s="19"/>
      <c r="E2" s="19"/>
      <c r="F2" s="19"/>
      <c r="G2" s="19"/>
      <c r="H2" s="19"/>
      <c r="I2" s="19"/>
      <c r="J2" s="213">
        <f>MAX(D2+E2,F2+G2,H2+I2)</f>
        <v>0</v>
      </c>
      <c r="K2" s="19"/>
      <c r="L2" s="1" t="str">
        <f>IF(ISBLANK(Résultats!D8),"Joueur 1",Résultats!D8)</f>
        <v>Joueur 1</v>
      </c>
    </row>
    <row r="3" spans="4:12" x14ac:dyDescent="0.25">
      <c r="D3" s="20"/>
      <c r="E3" s="20"/>
      <c r="F3" s="20"/>
      <c r="G3" s="20"/>
      <c r="H3" s="20"/>
      <c r="I3" s="20"/>
      <c r="J3" s="214">
        <f t="shared" ref="J3:J21" si="0">MAX(D3+E3,F3+G3,H3+I3)</f>
        <v>0</v>
      </c>
      <c r="K3" s="20"/>
      <c r="L3" s="207" t="str">
        <f>IF(ISBLANK(Résultats!D9),"Joueur 2",Résultats!D9)</f>
        <v>Joueur 2</v>
      </c>
    </row>
    <row r="4" spans="4:12" x14ac:dyDescent="0.25">
      <c r="D4" s="40"/>
      <c r="E4" s="40"/>
      <c r="F4" s="40"/>
      <c r="G4" s="40"/>
      <c r="H4" s="40"/>
      <c r="I4" s="40"/>
      <c r="J4" s="215">
        <f t="shared" si="0"/>
        <v>0</v>
      </c>
      <c r="K4" s="40"/>
      <c r="L4" s="208" t="str">
        <f>IF(ISBLANK(Résultats!D10),"Joueur 3",Résultats!D10)</f>
        <v>Joueur 3</v>
      </c>
    </row>
    <row r="5" spans="4:12" x14ac:dyDescent="0.25">
      <c r="D5" s="41"/>
      <c r="E5" s="41"/>
      <c r="F5" s="41"/>
      <c r="G5" s="41"/>
      <c r="H5" s="41"/>
      <c r="I5" s="41"/>
      <c r="J5" s="216">
        <f t="shared" si="0"/>
        <v>0</v>
      </c>
      <c r="K5" s="41"/>
      <c r="L5" s="209" t="str">
        <f>IF(ISBLANK(Résultats!D11),"Joueur 4",Résultats!D11)</f>
        <v>Joueur 4</v>
      </c>
    </row>
    <row r="6" spans="4:12" x14ac:dyDescent="0.25">
      <c r="D6" s="19"/>
      <c r="E6" s="19"/>
      <c r="F6" s="19"/>
      <c r="G6" s="19"/>
      <c r="H6" s="19"/>
      <c r="I6" s="19"/>
      <c r="J6" s="213">
        <f t="shared" si="0"/>
        <v>0</v>
      </c>
      <c r="K6" s="19"/>
      <c r="L6" s="1" t="str">
        <f>IF(ISBLANK(Résultats!D12),"Joueur 5",Résultats!D12)</f>
        <v>Joueur 5</v>
      </c>
    </row>
    <row r="7" spans="4:12" x14ac:dyDescent="0.25">
      <c r="D7" s="20"/>
      <c r="E7" s="20"/>
      <c r="F7" s="20"/>
      <c r="G7" s="20"/>
      <c r="H7" s="20"/>
      <c r="I7" s="20"/>
      <c r="J7" s="214">
        <f t="shared" si="0"/>
        <v>0</v>
      </c>
      <c r="K7" s="20"/>
      <c r="L7" s="207" t="str">
        <f>IF(ISBLANK(Résultats!D13),"Joueur 6",Résultats!D13)</f>
        <v>Joueur 6</v>
      </c>
    </row>
    <row r="8" spans="4:12" x14ac:dyDescent="0.25">
      <c r="D8" s="40"/>
      <c r="E8" s="40"/>
      <c r="F8" s="40"/>
      <c r="G8" s="40"/>
      <c r="H8" s="40"/>
      <c r="I8" s="40"/>
      <c r="J8" s="215">
        <f t="shared" si="0"/>
        <v>0</v>
      </c>
      <c r="K8" s="40"/>
      <c r="L8" s="208" t="str">
        <f>IF(ISBLANK(Résultats!D14),"Joueur 7",Résultats!D14)</f>
        <v>Joueur 7</v>
      </c>
    </row>
    <row r="9" spans="4:12" x14ac:dyDescent="0.25">
      <c r="D9" s="41"/>
      <c r="E9" s="41"/>
      <c r="F9" s="41"/>
      <c r="G9" s="41"/>
      <c r="H9" s="41"/>
      <c r="I9" s="41"/>
      <c r="J9" s="216">
        <f t="shared" si="0"/>
        <v>0</v>
      </c>
      <c r="K9" s="41"/>
      <c r="L9" s="209" t="str">
        <f>IF(ISBLANK(Résultats!D15),"Joueur 8",Résultats!D15)</f>
        <v>Joueur 8</v>
      </c>
    </row>
    <row r="10" spans="4:12" x14ac:dyDescent="0.25">
      <c r="D10" s="19"/>
      <c r="E10" s="19"/>
      <c r="F10" s="19"/>
      <c r="G10" s="19"/>
      <c r="H10" s="19"/>
      <c r="I10" s="19"/>
      <c r="J10" s="213">
        <f t="shared" si="0"/>
        <v>0</v>
      </c>
      <c r="K10" s="19"/>
      <c r="L10" s="1" t="str">
        <f>IF(ISBLANK(Résultats!D16),"Joueur 9",Résultats!D16)</f>
        <v>Joueur 9</v>
      </c>
    </row>
    <row r="11" spans="4:12" x14ac:dyDescent="0.25">
      <c r="D11" s="20"/>
      <c r="E11" s="20"/>
      <c r="F11" s="20"/>
      <c r="G11" s="20"/>
      <c r="H11" s="20"/>
      <c r="I11" s="20"/>
      <c r="J11" s="214">
        <f t="shared" si="0"/>
        <v>0</v>
      </c>
      <c r="K11" s="20"/>
      <c r="L11" s="207" t="str">
        <f>IF(ISBLANK(Résultats!D17),"Joueur 10",Résultats!D17)</f>
        <v>Joueur 10</v>
      </c>
    </row>
    <row r="12" spans="4:12" x14ac:dyDescent="0.25">
      <c r="D12" s="40"/>
      <c r="E12" s="40"/>
      <c r="F12" s="40"/>
      <c r="G12" s="40"/>
      <c r="H12" s="40"/>
      <c r="I12" s="40"/>
      <c r="J12" s="215">
        <f t="shared" si="0"/>
        <v>0</v>
      </c>
      <c r="K12" s="40"/>
      <c r="L12" s="208" t="str">
        <f>IF(ISBLANK(Résultats!D18),"Joueur 11",Résultats!D18)</f>
        <v>Joueur 11</v>
      </c>
    </row>
    <row r="13" spans="4:12" x14ac:dyDescent="0.25">
      <c r="D13" s="41"/>
      <c r="E13" s="41"/>
      <c r="F13" s="41"/>
      <c r="G13" s="41"/>
      <c r="H13" s="41"/>
      <c r="I13" s="41"/>
      <c r="J13" s="216">
        <f t="shared" si="0"/>
        <v>0</v>
      </c>
      <c r="K13" s="41"/>
      <c r="L13" s="209" t="str">
        <f>IF(ISBLANK(Résultats!D19),"Joueur 12",Résultats!D19)</f>
        <v>Joueur 12</v>
      </c>
    </row>
    <row r="14" spans="4:12" x14ac:dyDescent="0.25">
      <c r="D14" s="19"/>
      <c r="E14" s="19"/>
      <c r="F14" s="19"/>
      <c r="G14" s="19"/>
      <c r="H14" s="19"/>
      <c r="I14" s="19"/>
      <c r="J14" s="213">
        <f t="shared" si="0"/>
        <v>0</v>
      </c>
      <c r="K14" s="19"/>
      <c r="L14" s="1" t="str">
        <f>IF(ISBLANK(Résultats!D20),"Joueur 13",Résultats!D20)</f>
        <v>Joueur 13</v>
      </c>
    </row>
    <row r="15" spans="4:12" x14ac:dyDescent="0.25">
      <c r="D15" s="20"/>
      <c r="E15" s="20"/>
      <c r="F15" s="20"/>
      <c r="G15" s="20"/>
      <c r="H15" s="20"/>
      <c r="I15" s="20"/>
      <c r="J15" s="214">
        <f t="shared" si="0"/>
        <v>0</v>
      </c>
      <c r="K15" s="20"/>
      <c r="L15" s="207" t="str">
        <f>IF(ISBLANK(Résultats!D21),"Joueur 14",Résultats!D21)</f>
        <v>Joueur 14</v>
      </c>
    </row>
    <row r="16" spans="4:12" x14ac:dyDescent="0.25">
      <c r="D16" s="40"/>
      <c r="E16" s="40"/>
      <c r="F16" s="40"/>
      <c r="G16" s="40"/>
      <c r="H16" s="40"/>
      <c r="I16" s="40"/>
      <c r="J16" s="215">
        <f t="shared" si="0"/>
        <v>0</v>
      </c>
      <c r="K16" s="40"/>
      <c r="L16" s="208" t="str">
        <f>IF(ISBLANK(Résultats!D22),"Joueur 15",Résultats!D22)</f>
        <v>Joueur 15</v>
      </c>
    </row>
    <row r="17" spans="4:12" x14ac:dyDescent="0.25">
      <c r="D17" s="41"/>
      <c r="E17" s="41"/>
      <c r="F17" s="41"/>
      <c r="G17" s="41"/>
      <c r="H17" s="41"/>
      <c r="I17" s="41"/>
      <c r="J17" s="216">
        <f t="shared" si="0"/>
        <v>0</v>
      </c>
      <c r="K17" s="41"/>
      <c r="L17" s="209" t="str">
        <f>IF(ISBLANK(Résultats!D23),"Joueur 16",Résultats!D23)</f>
        <v>Joueur 16</v>
      </c>
    </row>
    <row r="18" spans="4:12" x14ac:dyDescent="0.25">
      <c r="D18" s="19"/>
      <c r="E18" s="19"/>
      <c r="F18" s="19"/>
      <c r="G18" s="19"/>
      <c r="H18" s="19"/>
      <c r="I18" s="19"/>
      <c r="J18" s="213">
        <f t="shared" si="0"/>
        <v>0</v>
      </c>
      <c r="K18" s="19"/>
      <c r="L18" s="1" t="str">
        <f>IF(ISBLANK(Résultats!D24),"Joueur 17",Résultats!D24)</f>
        <v>Joueur 17</v>
      </c>
    </row>
    <row r="19" spans="4:12" x14ac:dyDescent="0.25">
      <c r="D19" s="20"/>
      <c r="E19" s="20"/>
      <c r="F19" s="20"/>
      <c r="G19" s="20"/>
      <c r="H19" s="20"/>
      <c r="I19" s="20"/>
      <c r="J19" s="214">
        <f t="shared" si="0"/>
        <v>0</v>
      </c>
      <c r="K19" s="20"/>
      <c r="L19" s="207" t="str">
        <f>IF(ISBLANK(Résultats!D25),"Joueur 18",Résultats!D25)</f>
        <v>Joueur 18</v>
      </c>
    </row>
    <row r="20" spans="4:12" x14ac:dyDescent="0.25">
      <c r="D20" s="40"/>
      <c r="E20" s="40"/>
      <c r="F20" s="40"/>
      <c r="G20" s="40"/>
      <c r="H20" s="40"/>
      <c r="I20" s="40"/>
      <c r="J20" s="215">
        <f t="shared" si="0"/>
        <v>0</v>
      </c>
      <c r="K20" s="40"/>
      <c r="L20" s="208" t="str">
        <f>IF(ISBLANK(Résultats!D26),"Joueur 19",Résultats!D26)</f>
        <v>Joueur 19</v>
      </c>
    </row>
    <row r="21" spans="4:12" x14ac:dyDescent="0.25">
      <c r="D21" s="41"/>
      <c r="E21" s="41"/>
      <c r="F21" s="41"/>
      <c r="G21" s="41"/>
      <c r="H21" s="41"/>
      <c r="I21" s="41"/>
      <c r="J21" s="216">
        <f t="shared" si="0"/>
        <v>0</v>
      </c>
      <c r="K21" s="41"/>
      <c r="L21" s="209" t="str">
        <f>IF(ISBLANK(Résultats!D27),"Joueur 20",Résultats!D27)</f>
        <v>Joueur 20</v>
      </c>
    </row>
    <row r="22" spans="4:12" x14ac:dyDescent="0.25">
      <c r="D22" s="192" t="s">
        <v>74</v>
      </c>
    </row>
  </sheetData>
  <sheetProtection algorithmName="SHA-512" hashValue="5Heh8bNkZY/bh+cLoLnyMt4/w/wY1xfzm8tq3oJFIoCEca3FwrRFKlEkCVqf2luy0Xl0H8901WYv+lcGO4hgbg==" saltValue="y0bpydBYjZaCKsDFEUdKEw==" spinCount="100000" sheet="1" objects="1" scenarios="1"/>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D1:L22"/>
  <sheetViews>
    <sheetView workbookViewId="0">
      <selection activeCell="K23" sqref="K23"/>
    </sheetView>
  </sheetViews>
  <sheetFormatPr baseColWidth="10" defaultColWidth="10.7109375" defaultRowHeight="15" x14ac:dyDescent="0.25"/>
  <cols>
    <col min="3" max="3" width="16.42578125" customWidth="1"/>
    <col min="4" max="5" width="7.140625" bestFit="1" customWidth="1"/>
    <col min="6" max="6" width="8.140625" bestFit="1" customWidth="1"/>
    <col min="7" max="7" width="7.140625" bestFit="1" customWidth="1"/>
    <col min="8" max="8" width="8.140625" bestFit="1" customWidth="1"/>
    <col min="9" max="9" width="7.140625" bestFit="1" customWidth="1"/>
    <col min="10" max="10" width="18.7109375" customWidth="1"/>
    <col min="11" max="11" width="18.85546875" customWidth="1"/>
    <col min="12" max="12" width="21.7109375" customWidth="1"/>
  </cols>
  <sheetData>
    <row r="1" spans="4:12" ht="54" customHeight="1" thickBot="1" x14ac:dyDescent="0.3">
      <c r="D1" s="210" t="s">
        <v>78</v>
      </c>
      <c r="E1" s="211" t="s">
        <v>56</v>
      </c>
      <c r="F1" s="210" t="s">
        <v>79</v>
      </c>
      <c r="G1" s="211" t="s">
        <v>56</v>
      </c>
      <c r="H1" s="210" t="s">
        <v>80</v>
      </c>
      <c r="I1" s="211" t="s">
        <v>56</v>
      </c>
      <c r="J1" s="212" t="s">
        <v>45</v>
      </c>
      <c r="K1" s="42" t="s">
        <v>57</v>
      </c>
      <c r="L1" s="2"/>
    </row>
    <row r="2" spans="4:12" x14ac:dyDescent="0.25">
      <c r="D2" s="19"/>
      <c r="E2" s="19"/>
      <c r="F2" s="19"/>
      <c r="G2" s="19"/>
      <c r="H2" s="19"/>
      <c r="I2" s="19"/>
      <c r="J2" s="213">
        <f>MAX(D2+E2,F2+G2,H2+I2)</f>
        <v>0</v>
      </c>
      <c r="K2" s="19"/>
      <c r="L2" s="1" t="str">
        <f>IF(ISBLANK(Résultats!D8),"Joueur 1",Résultats!D8)</f>
        <v>Joueur 1</v>
      </c>
    </row>
    <row r="3" spans="4:12" x14ac:dyDescent="0.25">
      <c r="D3" s="20"/>
      <c r="E3" s="20"/>
      <c r="F3" s="20"/>
      <c r="G3" s="20"/>
      <c r="H3" s="20"/>
      <c r="I3" s="20"/>
      <c r="J3" s="214">
        <f t="shared" ref="J3:J21" si="0">MAX(D3+E3,F3+G3,H3+I3)</f>
        <v>0</v>
      </c>
      <c r="K3" s="20"/>
      <c r="L3" s="207" t="str">
        <f>IF(ISBLANK(Résultats!D9),"Joueur 2",Résultats!D9)</f>
        <v>Joueur 2</v>
      </c>
    </row>
    <row r="4" spans="4:12" x14ac:dyDescent="0.25">
      <c r="D4" s="40"/>
      <c r="E4" s="40"/>
      <c r="F4" s="40"/>
      <c r="G4" s="40"/>
      <c r="H4" s="40"/>
      <c r="I4" s="40"/>
      <c r="J4" s="215">
        <f t="shared" si="0"/>
        <v>0</v>
      </c>
      <c r="K4" s="40"/>
      <c r="L4" s="208" t="str">
        <f>IF(ISBLANK(Résultats!D10),"Joueur 3",Résultats!D10)</f>
        <v>Joueur 3</v>
      </c>
    </row>
    <row r="5" spans="4:12" x14ac:dyDescent="0.25">
      <c r="D5" s="41"/>
      <c r="E5" s="41"/>
      <c r="F5" s="41"/>
      <c r="G5" s="41"/>
      <c r="H5" s="41"/>
      <c r="I5" s="41"/>
      <c r="J5" s="216">
        <f t="shared" si="0"/>
        <v>0</v>
      </c>
      <c r="K5" s="41"/>
      <c r="L5" s="209" t="str">
        <f>IF(ISBLANK(Résultats!D11),"Joueur 4",Résultats!D11)</f>
        <v>Joueur 4</v>
      </c>
    </row>
    <row r="6" spans="4:12" x14ac:dyDescent="0.25">
      <c r="D6" s="19"/>
      <c r="E6" s="19"/>
      <c r="F6" s="19"/>
      <c r="G6" s="19"/>
      <c r="H6" s="19"/>
      <c r="I6" s="19"/>
      <c r="J6" s="213">
        <f t="shared" si="0"/>
        <v>0</v>
      </c>
      <c r="K6" s="19"/>
      <c r="L6" s="1" t="str">
        <f>IF(ISBLANK(Résultats!D12),"Joueur 5",Résultats!D12)</f>
        <v>Joueur 5</v>
      </c>
    </row>
    <row r="7" spans="4:12" x14ac:dyDescent="0.25">
      <c r="D7" s="20"/>
      <c r="E7" s="20"/>
      <c r="F7" s="20"/>
      <c r="G7" s="20"/>
      <c r="H7" s="20"/>
      <c r="I7" s="20"/>
      <c r="J7" s="214">
        <f t="shared" si="0"/>
        <v>0</v>
      </c>
      <c r="K7" s="20"/>
      <c r="L7" s="207" t="str">
        <f>IF(ISBLANK(Résultats!D13),"Joueur 6",Résultats!D13)</f>
        <v>Joueur 6</v>
      </c>
    </row>
    <row r="8" spans="4:12" x14ac:dyDescent="0.25">
      <c r="D8" s="40"/>
      <c r="E8" s="40"/>
      <c r="F8" s="40"/>
      <c r="G8" s="40"/>
      <c r="H8" s="40"/>
      <c r="I8" s="40"/>
      <c r="J8" s="215">
        <f t="shared" si="0"/>
        <v>0</v>
      </c>
      <c r="K8" s="40"/>
      <c r="L8" s="208" t="str">
        <f>IF(ISBLANK(Résultats!D14),"Joueur 7",Résultats!D14)</f>
        <v>Joueur 7</v>
      </c>
    </row>
    <row r="9" spans="4:12" x14ac:dyDescent="0.25">
      <c r="D9" s="41"/>
      <c r="E9" s="41"/>
      <c r="F9" s="41"/>
      <c r="G9" s="41"/>
      <c r="H9" s="41"/>
      <c r="I9" s="41"/>
      <c r="J9" s="216">
        <f t="shared" si="0"/>
        <v>0</v>
      </c>
      <c r="K9" s="41"/>
      <c r="L9" s="209" t="str">
        <f>IF(ISBLANK(Résultats!D15),"Joueur 8",Résultats!D15)</f>
        <v>Joueur 8</v>
      </c>
    </row>
    <row r="10" spans="4:12" x14ac:dyDescent="0.25">
      <c r="D10" s="19"/>
      <c r="E10" s="19"/>
      <c r="F10" s="19"/>
      <c r="G10" s="19"/>
      <c r="H10" s="19"/>
      <c r="I10" s="19"/>
      <c r="J10" s="213">
        <f t="shared" si="0"/>
        <v>0</v>
      </c>
      <c r="K10" s="19"/>
      <c r="L10" s="1" t="str">
        <f>IF(ISBLANK(Résultats!D16),"Joueur 9",Résultats!D16)</f>
        <v>Joueur 9</v>
      </c>
    </row>
    <row r="11" spans="4:12" x14ac:dyDescent="0.25">
      <c r="D11" s="20"/>
      <c r="E11" s="20"/>
      <c r="F11" s="20"/>
      <c r="G11" s="20"/>
      <c r="H11" s="20"/>
      <c r="I11" s="20"/>
      <c r="J11" s="214">
        <f t="shared" si="0"/>
        <v>0</v>
      </c>
      <c r="K11" s="20"/>
      <c r="L11" s="207" t="str">
        <f>IF(ISBLANK(Résultats!D17),"Joueur 10",Résultats!D17)</f>
        <v>Joueur 10</v>
      </c>
    </row>
    <row r="12" spans="4:12" x14ac:dyDescent="0.25">
      <c r="D12" s="40"/>
      <c r="E12" s="40"/>
      <c r="F12" s="40"/>
      <c r="G12" s="40"/>
      <c r="H12" s="40"/>
      <c r="I12" s="40"/>
      <c r="J12" s="215">
        <f t="shared" si="0"/>
        <v>0</v>
      </c>
      <c r="K12" s="40"/>
      <c r="L12" s="208" t="str">
        <f>IF(ISBLANK(Résultats!D18),"Joueur 11",Résultats!D18)</f>
        <v>Joueur 11</v>
      </c>
    </row>
    <row r="13" spans="4:12" x14ac:dyDescent="0.25">
      <c r="D13" s="41"/>
      <c r="E13" s="41"/>
      <c r="F13" s="41"/>
      <c r="G13" s="41"/>
      <c r="H13" s="41"/>
      <c r="I13" s="41"/>
      <c r="J13" s="216">
        <f t="shared" si="0"/>
        <v>0</v>
      </c>
      <c r="K13" s="41"/>
      <c r="L13" s="209" t="str">
        <f>IF(ISBLANK(Résultats!D19),"Joueur 12",Résultats!D19)</f>
        <v>Joueur 12</v>
      </c>
    </row>
    <row r="14" spans="4:12" x14ac:dyDescent="0.25">
      <c r="D14" s="19"/>
      <c r="E14" s="19"/>
      <c r="F14" s="19"/>
      <c r="G14" s="19"/>
      <c r="H14" s="19"/>
      <c r="I14" s="19"/>
      <c r="J14" s="213">
        <f t="shared" si="0"/>
        <v>0</v>
      </c>
      <c r="K14" s="19"/>
      <c r="L14" s="1" t="str">
        <f>IF(ISBLANK(Résultats!D20),"Joueur 13",Résultats!D20)</f>
        <v>Joueur 13</v>
      </c>
    </row>
    <row r="15" spans="4:12" x14ac:dyDescent="0.25">
      <c r="D15" s="20"/>
      <c r="E15" s="20"/>
      <c r="F15" s="20"/>
      <c r="G15" s="20"/>
      <c r="H15" s="20"/>
      <c r="I15" s="20"/>
      <c r="J15" s="214">
        <f t="shared" si="0"/>
        <v>0</v>
      </c>
      <c r="K15" s="20"/>
      <c r="L15" s="207" t="str">
        <f>IF(ISBLANK(Résultats!D21),"Joueur 14",Résultats!D21)</f>
        <v>Joueur 14</v>
      </c>
    </row>
    <row r="16" spans="4:12" x14ac:dyDescent="0.25">
      <c r="D16" s="40"/>
      <c r="E16" s="40"/>
      <c r="F16" s="40"/>
      <c r="G16" s="40"/>
      <c r="H16" s="40"/>
      <c r="I16" s="40"/>
      <c r="J16" s="215">
        <f t="shared" si="0"/>
        <v>0</v>
      </c>
      <c r="K16" s="40"/>
      <c r="L16" s="208" t="str">
        <f>IF(ISBLANK(Résultats!D22),"Joueur 15",Résultats!D22)</f>
        <v>Joueur 15</v>
      </c>
    </row>
    <row r="17" spans="4:12" x14ac:dyDescent="0.25">
      <c r="D17" s="41"/>
      <c r="E17" s="41"/>
      <c r="F17" s="41"/>
      <c r="G17" s="41"/>
      <c r="H17" s="41"/>
      <c r="I17" s="41"/>
      <c r="J17" s="216">
        <f t="shared" si="0"/>
        <v>0</v>
      </c>
      <c r="K17" s="41"/>
      <c r="L17" s="209" t="str">
        <f>IF(ISBLANK(Résultats!D23),"Joueur 16",Résultats!D23)</f>
        <v>Joueur 16</v>
      </c>
    </row>
    <row r="18" spans="4:12" x14ac:dyDescent="0.25">
      <c r="D18" s="19"/>
      <c r="E18" s="19"/>
      <c r="F18" s="19"/>
      <c r="G18" s="19"/>
      <c r="H18" s="19"/>
      <c r="I18" s="19"/>
      <c r="J18" s="213">
        <f t="shared" si="0"/>
        <v>0</v>
      </c>
      <c r="K18" s="19"/>
      <c r="L18" s="1" t="str">
        <f>IF(ISBLANK(Résultats!D24),"Joueur 17",Résultats!D24)</f>
        <v>Joueur 17</v>
      </c>
    </row>
    <row r="19" spans="4:12" x14ac:dyDescent="0.25">
      <c r="D19" s="20"/>
      <c r="E19" s="20"/>
      <c r="F19" s="20"/>
      <c r="G19" s="20"/>
      <c r="H19" s="20"/>
      <c r="I19" s="20"/>
      <c r="J19" s="214">
        <f t="shared" si="0"/>
        <v>0</v>
      </c>
      <c r="K19" s="20"/>
      <c r="L19" s="207" t="str">
        <f>IF(ISBLANK(Résultats!D25),"Joueur 18",Résultats!D25)</f>
        <v>Joueur 18</v>
      </c>
    </row>
    <row r="20" spans="4:12" x14ac:dyDescent="0.25">
      <c r="D20" s="40"/>
      <c r="E20" s="40"/>
      <c r="F20" s="40"/>
      <c r="G20" s="40"/>
      <c r="H20" s="40"/>
      <c r="I20" s="40"/>
      <c r="J20" s="215">
        <f t="shared" si="0"/>
        <v>0</v>
      </c>
      <c r="K20" s="40"/>
      <c r="L20" s="208" t="str">
        <f>IF(ISBLANK(Résultats!D26),"Joueur 19",Résultats!D26)</f>
        <v>Joueur 19</v>
      </c>
    </row>
    <row r="21" spans="4:12" x14ac:dyDescent="0.25">
      <c r="D21" s="41"/>
      <c r="E21" s="41"/>
      <c r="F21" s="41"/>
      <c r="G21" s="41"/>
      <c r="H21" s="41"/>
      <c r="I21" s="41"/>
      <c r="J21" s="216">
        <f t="shared" si="0"/>
        <v>0</v>
      </c>
      <c r="K21" s="41"/>
      <c r="L21" s="209" t="str">
        <f>IF(ISBLANK(Résultats!D27),"Joueur 20",Résultats!D27)</f>
        <v>Joueur 20</v>
      </c>
    </row>
    <row r="22" spans="4:12" x14ac:dyDescent="0.25">
      <c r="D22" s="192" t="s">
        <v>74</v>
      </c>
    </row>
  </sheetData>
  <sheetProtection algorithmName="SHA-512" hashValue="pPnHy9NHOYYGI40Q6xgTTCmWtk5XNpFB0mCainQ8zHJMn/5KuXSIfGSneqfTzLkAWMfo8RNTEYdfWu1Y3yCn+w==" saltValue="kXeb9gcbnXcUiH1TCj0JsA==" spinCount="100000" sheet="1" objects="1" scenarios="1"/>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D1:L22"/>
  <sheetViews>
    <sheetView workbookViewId="0">
      <selection activeCell="K23" sqref="K23"/>
    </sheetView>
  </sheetViews>
  <sheetFormatPr baseColWidth="10" defaultColWidth="10.7109375" defaultRowHeight="15" x14ac:dyDescent="0.25"/>
  <cols>
    <col min="3" max="3" width="16.42578125" customWidth="1"/>
    <col min="4" max="5" width="7.140625" bestFit="1" customWidth="1"/>
    <col min="6" max="6" width="8.140625" bestFit="1" customWidth="1"/>
    <col min="7" max="7" width="7.140625" bestFit="1" customWidth="1"/>
    <col min="8" max="8" width="8.140625" bestFit="1" customWidth="1"/>
    <col min="9" max="9" width="7.140625" bestFit="1" customWidth="1"/>
    <col min="10" max="10" width="18.7109375" customWidth="1"/>
    <col min="11" max="11" width="18.85546875" customWidth="1"/>
    <col min="12" max="12" width="21.7109375" customWidth="1"/>
  </cols>
  <sheetData>
    <row r="1" spans="4:12" ht="54" customHeight="1" thickBot="1" x14ac:dyDescent="0.3">
      <c r="D1" s="210" t="s">
        <v>78</v>
      </c>
      <c r="E1" s="211" t="s">
        <v>56</v>
      </c>
      <c r="F1" s="210" t="s">
        <v>79</v>
      </c>
      <c r="G1" s="211" t="s">
        <v>56</v>
      </c>
      <c r="H1" s="210" t="s">
        <v>80</v>
      </c>
      <c r="I1" s="211" t="s">
        <v>56</v>
      </c>
      <c r="J1" s="212" t="s">
        <v>45</v>
      </c>
      <c r="K1" s="42" t="s">
        <v>57</v>
      </c>
      <c r="L1" s="2"/>
    </row>
    <row r="2" spans="4:12" x14ac:dyDescent="0.25">
      <c r="D2" s="19"/>
      <c r="E2" s="19"/>
      <c r="F2" s="19"/>
      <c r="G2" s="19"/>
      <c r="H2" s="19"/>
      <c r="I2" s="19"/>
      <c r="J2" s="213">
        <f>MAX(D2+E2,F2+G2,H2+I2)</f>
        <v>0</v>
      </c>
      <c r="K2" s="19"/>
      <c r="L2" s="1" t="str">
        <f>IF(ISBLANK(Résultats!D8),"Joueur 1",Résultats!D8)</f>
        <v>Joueur 1</v>
      </c>
    </row>
    <row r="3" spans="4:12" x14ac:dyDescent="0.25">
      <c r="D3" s="20"/>
      <c r="E3" s="20"/>
      <c r="F3" s="20"/>
      <c r="G3" s="20"/>
      <c r="H3" s="20"/>
      <c r="I3" s="20"/>
      <c r="J3" s="214">
        <f t="shared" ref="J3:J21" si="0">MAX(D3+E3,F3+G3,H3+I3)</f>
        <v>0</v>
      </c>
      <c r="K3" s="20"/>
      <c r="L3" s="207" t="str">
        <f>IF(ISBLANK(Résultats!D9),"Joueur 2",Résultats!D9)</f>
        <v>Joueur 2</v>
      </c>
    </row>
    <row r="4" spans="4:12" x14ac:dyDescent="0.25">
      <c r="D4" s="40"/>
      <c r="E4" s="40"/>
      <c r="F4" s="40"/>
      <c r="G4" s="40"/>
      <c r="H4" s="40"/>
      <c r="I4" s="40"/>
      <c r="J4" s="215">
        <f t="shared" si="0"/>
        <v>0</v>
      </c>
      <c r="K4" s="40"/>
      <c r="L4" s="208" t="str">
        <f>IF(ISBLANK(Résultats!D10),"Joueur 3",Résultats!D10)</f>
        <v>Joueur 3</v>
      </c>
    </row>
    <row r="5" spans="4:12" x14ac:dyDescent="0.25">
      <c r="D5" s="41"/>
      <c r="E5" s="41"/>
      <c r="F5" s="41"/>
      <c r="G5" s="41"/>
      <c r="H5" s="41"/>
      <c r="I5" s="41"/>
      <c r="J5" s="216">
        <f t="shared" si="0"/>
        <v>0</v>
      </c>
      <c r="K5" s="41"/>
      <c r="L5" s="209" t="str">
        <f>IF(ISBLANK(Résultats!D11),"Joueur 4",Résultats!D11)</f>
        <v>Joueur 4</v>
      </c>
    </row>
    <row r="6" spans="4:12" x14ac:dyDescent="0.25">
      <c r="D6" s="19"/>
      <c r="E6" s="19"/>
      <c r="F6" s="19"/>
      <c r="G6" s="19"/>
      <c r="H6" s="19"/>
      <c r="I6" s="19"/>
      <c r="J6" s="213">
        <f t="shared" si="0"/>
        <v>0</v>
      </c>
      <c r="K6" s="19"/>
      <c r="L6" s="1" t="str">
        <f>IF(ISBLANK(Résultats!D12),"Joueur 5",Résultats!D12)</f>
        <v>Joueur 5</v>
      </c>
    </row>
    <row r="7" spans="4:12" x14ac:dyDescent="0.25">
      <c r="D7" s="20"/>
      <c r="E7" s="20"/>
      <c r="F7" s="20"/>
      <c r="G7" s="20"/>
      <c r="H7" s="20"/>
      <c r="I7" s="20"/>
      <c r="J7" s="214">
        <f t="shared" si="0"/>
        <v>0</v>
      </c>
      <c r="K7" s="20"/>
      <c r="L7" s="207" t="str">
        <f>IF(ISBLANK(Résultats!D13),"Joueur 6",Résultats!D13)</f>
        <v>Joueur 6</v>
      </c>
    </row>
    <row r="8" spans="4:12" x14ac:dyDescent="0.25">
      <c r="D8" s="40"/>
      <c r="E8" s="40"/>
      <c r="F8" s="40"/>
      <c r="G8" s="40"/>
      <c r="H8" s="40"/>
      <c r="I8" s="40"/>
      <c r="J8" s="215">
        <f t="shared" si="0"/>
        <v>0</v>
      </c>
      <c r="K8" s="40"/>
      <c r="L8" s="208" t="str">
        <f>IF(ISBLANK(Résultats!D14),"Joueur 7",Résultats!D14)</f>
        <v>Joueur 7</v>
      </c>
    </row>
    <row r="9" spans="4:12" x14ac:dyDescent="0.25">
      <c r="D9" s="41"/>
      <c r="E9" s="41"/>
      <c r="F9" s="41"/>
      <c r="G9" s="41"/>
      <c r="H9" s="41"/>
      <c r="I9" s="41"/>
      <c r="J9" s="216">
        <f t="shared" si="0"/>
        <v>0</v>
      </c>
      <c r="K9" s="41"/>
      <c r="L9" s="209" t="str">
        <f>IF(ISBLANK(Résultats!D15),"Joueur 8",Résultats!D15)</f>
        <v>Joueur 8</v>
      </c>
    </row>
    <row r="10" spans="4:12" x14ac:dyDescent="0.25">
      <c r="D10" s="19"/>
      <c r="E10" s="19"/>
      <c r="F10" s="19"/>
      <c r="G10" s="19"/>
      <c r="H10" s="19"/>
      <c r="I10" s="19"/>
      <c r="J10" s="213">
        <f t="shared" si="0"/>
        <v>0</v>
      </c>
      <c r="K10" s="19"/>
      <c r="L10" s="1" t="str">
        <f>IF(ISBLANK(Résultats!D16),"Joueur 9",Résultats!D16)</f>
        <v>Joueur 9</v>
      </c>
    </row>
    <row r="11" spans="4:12" x14ac:dyDescent="0.25">
      <c r="D11" s="20"/>
      <c r="E11" s="20"/>
      <c r="F11" s="20"/>
      <c r="G11" s="20"/>
      <c r="H11" s="20"/>
      <c r="I11" s="20"/>
      <c r="J11" s="214">
        <f t="shared" si="0"/>
        <v>0</v>
      </c>
      <c r="K11" s="20"/>
      <c r="L11" s="207" t="str">
        <f>IF(ISBLANK(Résultats!D17),"Joueur 10",Résultats!D17)</f>
        <v>Joueur 10</v>
      </c>
    </row>
    <row r="12" spans="4:12" x14ac:dyDescent="0.25">
      <c r="D12" s="40"/>
      <c r="E12" s="40"/>
      <c r="F12" s="40"/>
      <c r="G12" s="40"/>
      <c r="H12" s="40"/>
      <c r="I12" s="40"/>
      <c r="J12" s="215">
        <f t="shared" si="0"/>
        <v>0</v>
      </c>
      <c r="K12" s="40"/>
      <c r="L12" s="208" t="str">
        <f>IF(ISBLANK(Résultats!D18),"Joueur 11",Résultats!D18)</f>
        <v>Joueur 11</v>
      </c>
    </row>
    <row r="13" spans="4:12" x14ac:dyDescent="0.25">
      <c r="D13" s="41"/>
      <c r="E13" s="41"/>
      <c r="F13" s="41"/>
      <c r="G13" s="41"/>
      <c r="H13" s="41"/>
      <c r="I13" s="41"/>
      <c r="J13" s="216">
        <f t="shared" si="0"/>
        <v>0</v>
      </c>
      <c r="K13" s="41"/>
      <c r="L13" s="209" t="str">
        <f>IF(ISBLANK(Résultats!D19),"Joueur 12",Résultats!D19)</f>
        <v>Joueur 12</v>
      </c>
    </row>
    <row r="14" spans="4:12" x14ac:dyDescent="0.25">
      <c r="D14" s="19"/>
      <c r="E14" s="19"/>
      <c r="F14" s="19"/>
      <c r="G14" s="19"/>
      <c r="H14" s="19"/>
      <c r="I14" s="19"/>
      <c r="J14" s="213">
        <f t="shared" si="0"/>
        <v>0</v>
      </c>
      <c r="K14" s="19"/>
      <c r="L14" s="1" t="str">
        <f>IF(ISBLANK(Résultats!D20),"Joueur 13",Résultats!D20)</f>
        <v>Joueur 13</v>
      </c>
    </row>
    <row r="15" spans="4:12" x14ac:dyDescent="0.25">
      <c r="D15" s="20"/>
      <c r="E15" s="20"/>
      <c r="F15" s="20"/>
      <c r="G15" s="20"/>
      <c r="H15" s="20"/>
      <c r="I15" s="20"/>
      <c r="J15" s="214">
        <f t="shared" si="0"/>
        <v>0</v>
      </c>
      <c r="K15" s="20"/>
      <c r="L15" s="207" t="str">
        <f>IF(ISBLANK(Résultats!D21),"Joueur 14",Résultats!D21)</f>
        <v>Joueur 14</v>
      </c>
    </row>
    <row r="16" spans="4:12" x14ac:dyDescent="0.25">
      <c r="D16" s="40"/>
      <c r="E16" s="40"/>
      <c r="F16" s="40"/>
      <c r="G16" s="40"/>
      <c r="H16" s="40"/>
      <c r="I16" s="40"/>
      <c r="J16" s="215">
        <f t="shared" si="0"/>
        <v>0</v>
      </c>
      <c r="K16" s="40"/>
      <c r="L16" s="208" t="str">
        <f>IF(ISBLANK(Résultats!D22),"Joueur 15",Résultats!D22)</f>
        <v>Joueur 15</v>
      </c>
    </row>
    <row r="17" spans="4:12" x14ac:dyDescent="0.25">
      <c r="D17" s="41"/>
      <c r="E17" s="41"/>
      <c r="F17" s="41"/>
      <c r="G17" s="41"/>
      <c r="H17" s="41"/>
      <c r="I17" s="41"/>
      <c r="J17" s="216">
        <f t="shared" si="0"/>
        <v>0</v>
      </c>
      <c r="K17" s="41"/>
      <c r="L17" s="209" t="str">
        <f>IF(ISBLANK(Résultats!D23),"Joueur 16",Résultats!D23)</f>
        <v>Joueur 16</v>
      </c>
    </row>
    <row r="18" spans="4:12" x14ac:dyDescent="0.25">
      <c r="D18" s="19"/>
      <c r="E18" s="19"/>
      <c r="F18" s="19"/>
      <c r="G18" s="19"/>
      <c r="H18" s="19"/>
      <c r="I18" s="19"/>
      <c r="J18" s="213">
        <f t="shared" si="0"/>
        <v>0</v>
      </c>
      <c r="K18" s="19"/>
      <c r="L18" s="1" t="str">
        <f>IF(ISBLANK(Résultats!D24),"Joueur 17",Résultats!D24)</f>
        <v>Joueur 17</v>
      </c>
    </row>
    <row r="19" spans="4:12" x14ac:dyDescent="0.25">
      <c r="D19" s="20"/>
      <c r="E19" s="20"/>
      <c r="F19" s="20"/>
      <c r="G19" s="20"/>
      <c r="H19" s="20"/>
      <c r="I19" s="20"/>
      <c r="J19" s="214">
        <f t="shared" si="0"/>
        <v>0</v>
      </c>
      <c r="K19" s="20"/>
      <c r="L19" s="207" t="str">
        <f>IF(ISBLANK(Résultats!D25),"Joueur 18",Résultats!D25)</f>
        <v>Joueur 18</v>
      </c>
    </row>
    <row r="20" spans="4:12" x14ac:dyDescent="0.25">
      <c r="D20" s="40"/>
      <c r="E20" s="40"/>
      <c r="F20" s="40"/>
      <c r="G20" s="40"/>
      <c r="H20" s="40"/>
      <c r="I20" s="40"/>
      <c r="J20" s="215">
        <f t="shared" si="0"/>
        <v>0</v>
      </c>
      <c r="K20" s="40"/>
      <c r="L20" s="208" t="str">
        <f>IF(ISBLANK(Résultats!D26),"Joueur 19",Résultats!D26)</f>
        <v>Joueur 19</v>
      </c>
    </row>
    <row r="21" spans="4:12" x14ac:dyDescent="0.25">
      <c r="D21" s="41"/>
      <c r="E21" s="41"/>
      <c r="F21" s="41"/>
      <c r="G21" s="41"/>
      <c r="H21" s="41"/>
      <c r="I21" s="41"/>
      <c r="J21" s="216">
        <f t="shared" si="0"/>
        <v>0</v>
      </c>
      <c r="K21" s="41"/>
      <c r="L21" s="209" t="str">
        <f>IF(ISBLANK(Résultats!D27),"Joueur 20",Résultats!D27)</f>
        <v>Joueur 20</v>
      </c>
    </row>
    <row r="22" spans="4:12" x14ac:dyDescent="0.25">
      <c r="D22" s="192" t="s">
        <v>74</v>
      </c>
    </row>
  </sheetData>
  <sheetProtection algorithmName="SHA-512" hashValue="BaQVXUvkEL1gF8Rk3Z9um0FWWvSgdR6/SkbTgcWqsnXy0uuAr2eykmmXXp8vGCwPHZp4/YQbdpCrKuKXIwKoYw==" saltValue="yr56X2MNNljtmFPPWvu7wg==" spinCount="100000" sheet="1" objects="1" scenarios="1"/>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D1:L22"/>
  <sheetViews>
    <sheetView workbookViewId="0">
      <selection activeCell="K23" sqref="K23"/>
    </sheetView>
  </sheetViews>
  <sheetFormatPr baseColWidth="10" defaultColWidth="10.7109375" defaultRowHeight="15" x14ac:dyDescent="0.25"/>
  <cols>
    <col min="3" max="3" width="16.42578125" customWidth="1"/>
    <col min="4" max="5" width="7.140625" bestFit="1" customWidth="1"/>
    <col min="6" max="6" width="8.140625" bestFit="1" customWidth="1"/>
    <col min="7" max="7" width="7.140625" bestFit="1" customWidth="1"/>
    <col min="8" max="8" width="8.140625" bestFit="1" customWidth="1"/>
    <col min="9" max="9" width="7.140625" bestFit="1" customWidth="1"/>
    <col min="10" max="10" width="18.7109375" customWidth="1"/>
    <col min="11" max="11" width="18.85546875" customWidth="1"/>
    <col min="12" max="12" width="21.7109375" customWidth="1"/>
  </cols>
  <sheetData>
    <row r="1" spans="4:12" ht="54" customHeight="1" thickBot="1" x14ac:dyDescent="0.3">
      <c r="D1" s="210" t="s">
        <v>78</v>
      </c>
      <c r="E1" s="211" t="s">
        <v>56</v>
      </c>
      <c r="F1" s="210" t="s">
        <v>79</v>
      </c>
      <c r="G1" s="211" t="s">
        <v>56</v>
      </c>
      <c r="H1" s="210" t="s">
        <v>80</v>
      </c>
      <c r="I1" s="211" t="s">
        <v>56</v>
      </c>
      <c r="J1" s="212" t="s">
        <v>45</v>
      </c>
      <c r="K1" s="42" t="s">
        <v>57</v>
      </c>
      <c r="L1" s="2"/>
    </row>
    <row r="2" spans="4:12" x14ac:dyDescent="0.25">
      <c r="D2" s="19"/>
      <c r="E2" s="19"/>
      <c r="F2" s="19"/>
      <c r="G2" s="19"/>
      <c r="H2" s="19"/>
      <c r="I2" s="19"/>
      <c r="J2" s="213">
        <f>MAX(D2+E2,F2+G2,H2+I2)</f>
        <v>0</v>
      </c>
      <c r="K2" s="19"/>
      <c r="L2" s="1" t="str">
        <f>IF(ISBLANK(Résultats!D8),"Joueur 1",Résultats!D8)</f>
        <v>Joueur 1</v>
      </c>
    </row>
    <row r="3" spans="4:12" x14ac:dyDescent="0.25">
      <c r="D3" s="20"/>
      <c r="E3" s="20"/>
      <c r="F3" s="20"/>
      <c r="G3" s="20"/>
      <c r="H3" s="20"/>
      <c r="I3" s="20"/>
      <c r="J3" s="214">
        <f t="shared" ref="J3:J21" si="0">MAX(D3+E3,F3+G3,H3+I3)</f>
        <v>0</v>
      </c>
      <c r="K3" s="20"/>
      <c r="L3" s="207" t="str">
        <f>IF(ISBLANK(Résultats!D9),"Joueur 2",Résultats!D9)</f>
        <v>Joueur 2</v>
      </c>
    </row>
    <row r="4" spans="4:12" x14ac:dyDescent="0.25">
      <c r="D4" s="40"/>
      <c r="E4" s="40"/>
      <c r="F4" s="40"/>
      <c r="G4" s="40"/>
      <c r="H4" s="40"/>
      <c r="I4" s="40"/>
      <c r="J4" s="215">
        <f t="shared" si="0"/>
        <v>0</v>
      </c>
      <c r="K4" s="40"/>
      <c r="L4" s="208" t="str">
        <f>IF(ISBLANK(Résultats!D10),"Joueur 3",Résultats!D10)</f>
        <v>Joueur 3</v>
      </c>
    </row>
    <row r="5" spans="4:12" x14ac:dyDescent="0.25">
      <c r="D5" s="41"/>
      <c r="E5" s="41"/>
      <c r="F5" s="41"/>
      <c r="G5" s="41"/>
      <c r="H5" s="41"/>
      <c r="I5" s="41"/>
      <c r="J5" s="216">
        <f t="shared" si="0"/>
        <v>0</v>
      </c>
      <c r="K5" s="41"/>
      <c r="L5" s="209" t="str">
        <f>IF(ISBLANK(Résultats!D11),"Joueur 4",Résultats!D11)</f>
        <v>Joueur 4</v>
      </c>
    </row>
    <row r="6" spans="4:12" x14ac:dyDescent="0.25">
      <c r="D6" s="19"/>
      <c r="E6" s="19"/>
      <c r="F6" s="19"/>
      <c r="G6" s="19"/>
      <c r="H6" s="19"/>
      <c r="I6" s="19"/>
      <c r="J6" s="213">
        <f t="shared" si="0"/>
        <v>0</v>
      </c>
      <c r="K6" s="19"/>
      <c r="L6" s="1" t="str">
        <f>IF(ISBLANK(Résultats!D12),"Joueur 5",Résultats!D12)</f>
        <v>Joueur 5</v>
      </c>
    </row>
    <row r="7" spans="4:12" x14ac:dyDescent="0.25">
      <c r="D7" s="20"/>
      <c r="E7" s="20"/>
      <c r="F7" s="20"/>
      <c r="G7" s="20"/>
      <c r="H7" s="20"/>
      <c r="I7" s="20"/>
      <c r="J7" s="214">
        <f t="shared" si="0"/>
        <v>0</v>
      </c>
      <c r="K7" s="20"/>
      <c r="L7" s="207" t="str">
        <f>IF(ISBLANK(Résultats!D13),"Joueur 6",Résultats!D13)</f>
        <v>Joueur 6</v>
      </c>
    </row>
    <row r="8" spans="4:12" x14ac:dyDescent="0.25">
      <c r="D8" s="40"/>
      <c r="E8" s="40"/>
      <c r="F8" s="40"/>
      <c r="G8" s="40"/>
      <c r="H8" s="40"/>
      <c r="I8" s="40"/>
      <c r="J8" s="215">
        <f t="shared" si="0"/>
        <v>0</v>
      </c>
      <c r="K8" s="40"/>
      <c r="L8" s="208" t="str">
        <f>IF(ISBLANK(Résultats!D14),"Joueur 7",Résultats!D14)</f>
        <v>Joueur 7</v>
      </c>
    </row>
    <row r="9" spans="4:12" x14ac:dyDescent="0.25">
      <c r="D9" s="41"/>
      <c r="E9" s="41"/>
      <c r="F9" s="41"/>
      <c r="G9" s="41"/>
      <c r="H9" s="41"/>
      <c r="I9" s="41"/>
      <c r="J9" s="216">
        <f t="shared" si="0"/>
        <v>0</v>
      </c>
      <c r="K9" s="41"/>
      <c r="L9" s="209" t="str">
        <f>IF(ISBLANK(Résultats!D15),"Joueur 8",Résultats!D15)</f>
        <v>Joueur 8</v>
      </c>
    </row>
    <row r="10" spans="4:12" x14ac:dyDescent="0.25">
      <c r="D10" s="19"/>
      <c r="E10" s="19"/>
      <c r="F10" s="19"/>
      <c r="G10" s="19"/>
      <c r="H10" s="19"/>
      <c r="I10" s="19"/>
      <c r="J10" s="213">
        <f t="shared" si="0"/>
        <v>0</v>
      </c>
      <c r="K10" s="19"/>
      <c r="L10" s="1" t="str">
        <f>IF(ISBLANK(Résultats!D16),"Joueur 9",Résultats!D16)</f>
        <v>Joueur 9</v>
      </c>
    </row>
    <row r="11" spans="4:12" x14ac:dyDescent="0.25">
      <c r="D11" s="20"/>
      <c r="E11" s="20"/>
      <c r="F11" s="20"/>
      <c r="G11" s="20"/>
      <c r="H11" s="20"/>
      <c r="I11" s="20"/>
      <c r="J11" s="214">
        <f t="shared" si="0"/>
        <v>0</v>
      </c>
      <c r="K11" s="20"/>
      <c r="L11" s="207" t="str">
        <f>IF(ISBLANK(Résultats!D17),"Joueur 10",Résultats!D17)</f>
        <v>Joueur 10</v>
      </c>
    </row>
    <row r="12" spans="4:12" x14ac:dyDescent="0.25">
      <c r="D12" s="40"/>
      <c r="E12" s="40"/>
      <c r="F12" s="40"/>
      <c r="G12" s="40"/>
      <c r="H12" s="40"/>
      <c r="I12" s="40"/>
      <c r="J12" s="215">
        <f t="shared" si="0"/>
        <v>0</v>
      </c>
      <c r="K12" s="40"/>
      <c r="L12" s="208" t="str">
        <f>IF(ISBLANK(Résultats!D18),"Joueur 11",Résultats!D18)</f>
        <v>Joueur 11</v>
      </c>
    </row>
    <row r="13" spans="4:12" x14ac:dyDescent="0.25">
      <c r="D13" s="41"/>
      <c r="E13" s="41"/>
      <c r="F13" s="41"/>
      <c r="G13" s="41"/>
      <c r="H13" s="41"/>
      <c r="I13" s="41"/>
      <c r="J13" s="216">
        <f t="shared" si="0"/>
        <v>0</v>
      </c>
      <c r="K13" s="41"/>
      <c r="L13" s="209" t="str">
        <f>IF(ISBLANK(Résultats!D19),"Joueur 12",Résultats!D19)</f>
        <v>Joueur 12</v>
      </c>
    </row>
    <row r="14" spans="4:12" x14ac:dyDescent="0.25">
      <c r="D14" s="19"/>
      <c r="E14" s="19"/>
      <c r="F14" s="19"/>
      <c r="G14" s="19"/>
      <c r="H14" s="19"/>
      <c r="I14" s="19"/>
      <c r="J14" s="213">
        <f t="shared" si="0"/>
        <v>0</v>
      </c>
      <c r="K14" s="19"/>
      <c r="L14" s="1" t="str">
        <f>IF(ISBLANK(Résultats!D20),"Joueur 13",Résultats!D20)</f>
        <v>Joueur 13</v>
      </c>
    </row>
    <row r="15" spans="4:12" x14ac:dyDescent="0.25">
      <c r="D15" s="20"/>
      <c r="E15" s="20"/>
      <c r="F15" s="20"/>
      <c r="G15" s="20"/>
      <c r="H15" s="20"/>
      <c r="I15" s="20"/>
      <c r="J15" s="214">
        <f t="shared" si="0"/>
        <v>0</v>
      </c>
      <c r="K15" s="20"/>
      <c r="L15" s="207" t="str">
        <f>IF(ISBLANK(Résultats!D21),"Joueur 14",Résultats!D21)</f>
        <v>Joueur 14</v>
      </c>
    </row>
    <row r="16" spans="4:12" x14ac:dyDescent="0.25">
      <c r="D16" s="40"/>
      <c r="E16" s="40"/>
      <c r="F16" s="40"/>
      <c r="G16" s="40"/>
      <c r="H16" s="40"/>
      <c r="I16" s="40"/>
      <c r="J16" s="215">
        <f t="shared" si="0"/>
        <v>0</v>
      </c>
      <c r="K16" s="40"/>
      <c r="L16" s="208" t="str">
        <f>IF(ISBLANK(Résultats!D22),"Joueur 15",Résultats!D22)</f>
        <v>Joueur 15</v>
      </c>
    </row>
    <row r="17" spans="4:12" x14ac:dyDescent="0.25">
      <c r="D17" s="41"/>
      <c r="E17" s="41"/>
      <c r="F17" s="41"/>
      <c r="G17" s="41"/>
      <c r="H17" s="41"/>
      <c r="I17" s="41"/>
      <c r="J17" s="216">
        <f t="shared" si="0"/>
        <v>0</v>
      </c>
      <c r="K17" s="41"/>
      <c r="L17" s="209" t="str">
        <f>IF(ISBLANK(Résultats!D23),"Joueur 16",Résultats!D23)</f>
        <v>Joueur 16</v>
      </c>
    </row>
    <row r="18" spans="4:12" x14ac:dyDescent="0.25">
      <c r="D18" s="19"/>
      <c r="E18" s="19"/>
      <c r="F18" s="19"/>
      <c r="G18" s="19"/>
      <c r="H18" s="19"/>
      <c r="I18" s="19"/>
      <c r="J18" s="213">
        <f t="shared" si="0"/>
        <v>0</v>
      </c>
      <c r="K18" s="19"/>
      <c r="L18" s="1" t="str">
        <f>IF(ISBLANK(Résultats!D24),"Joueur 17",Résultats!D24)</f>
        <v>Joueur 17</v>
      </c>
    </row>
    <row r="19" spans="4:12" x14ac:dyDescent="0.25">
      <c r="D19" s="20"/>
      <c r="E19" s="20"/>
      <c r="F19" s="20"/>
      <c r="G19" s="20"/>
      <c r="H19" s="20"/>
      <c r="I19" s="20"/>
      <c r="J19" s="214">
        <f t="shared" si="0"/>
        <v>0</v>
      </c>
      <c r="K19" s="20"/>
      <c r="L19" s="207" t="str">
        <f>IF(ISBLANK(Résultats!D25),"Joueur 18",Résultats!D25)</f>
        <v>Joueur 18</v>
      </c>
    </row>
    <row r="20" spans="4:12" x14ac:dyDescent="0.25">
      <c r="D20" s="40"/>
      <c r="E20" s="40"/>
      <c r="F20" s="40"/>
      <c r="G20" s="40"/>
      <c r="H20" s="40"/>
      <c r="I20" s="40"/>
      <c r="J20" s="215">
        <f t="shared" si="0"/>
        <v>0</v>
      </c>
      <c r="K20" s="40"/>
      <c r="L20" s="208" t="str">
        <f>IF(ISBLANK(Résultats!D26),"Joueur 19",Résultats!D26)</f>
        <v>Joueur 19</v>
      </c>
    </row>
    <row r="21" spans="4:12" x14ac:dyDescent="0.25">
      <c r="D21" s="41"/>
      <c r="E21" s="41"/>
      <c r="F21" s="41"/>
      <c r="G21" s="41"/>
      <c r="H21" s="41"/>
      <c r="I21" s="41"/>
      <c r="J21" s="216">
        <f t="shared" si="0"/>
        <v>0</v>
      </c>
      <c r="K21" s="41"/>
      <c r="L21" s="209" t="str">
        <f>IF(ISBLANK(Résultats!D27),"Joueur 20",Résultats!D27)</f>
        <v>Joueur 20</v>
      </c>
    </row>
    <row r="22" spans="4:12" x14ac:dyDescent="0.25">
      <c r="D22" s="192" t="s">
        <v>74</v>
      </c>
    </row>
  </sheetData>
  <sheetProtection algorithmName="SHA-512" hashValue="YaUuP+K/3tlVwAKUbLhYGGbWefmIc8fh8W7apWUm5TnC/oCInk84QHSiD4lEdKp4MMBG2xVJQ05O3eSFLc+45Q==" saltValue="cQa28qxLRHQ6p1VbTggN+g==" spinCount="100000" sheet="1" objects="1" scenarios="1"/>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D1:L22"/>
  <sheetViews>
    <sheetView workbookViewId="0">
      <selection activeCell="K23" sqref="K23"/>
    </sheetView>
  </sheetViews>
  <sheetFormatPr baseColWidth="10" defaultColWidth="10.7109375" defaultRowHeight="15" x14ac:dyDescent="0.25"/>
  <cols>
    <col min="3" max="3" width="16.42578125" customWidth="1"/>
    <col min="4" max="5" width="7.140625" bestFit="1" customWidth="1"/>
    <col min="6" max="6" width="8.140625" bestFit="1" customWidth="1"/>
    <col min="7" max="7" width="7.140625" bestFit="1" customWidth="1"/>
    <col min="8" max="8" width="8.140625" bestFit="1" customWidth="1"/>
    <col min="9" max="9" width="7.140625" bestFit="1" customWidth="1"/>
    <col min="10" max="10" width="18.7109375" customWidth="1"/>
    <col min="11" max="11" width="18.85546875" customWidth="1"/>
    <col min="12" max="12" width="21.7109375" customWidth="1"/>
  </cols>
  <sheetData>
    <row r="1" spans="4:12" ht="54" customHeight="1" thickBot="1" x14ac:dyDescent="0.3">
      <c r="D1" s="210" t="s">
        <v>78</v>
      </c>
      <c r="E1" s="211" t="s">
        <v>56</v>
      </c>
      <c r="F1" s="210" t="s">
        <v>79</v>
      </c>
      <c r="G1" s="211" t="s">
        <v>56</v>
      </c>
      <c r="H1" s="210" t="s">
        <v>80</v>
      </c>
      <c r="I1" s="211" t="s">
        <v>56</v>
      </c>
      <c r="J1" s="212" t="s">
        <v>45</v>
      </c>
      <c r="K1" s="42" t="s">
        <v>57</v>
      </c>
      <c r="L1" s="2"/>
    </row>
    <row r="2" spans="4:12" x14ac:dyDescent="0.25">
      <c r="D2" s="19"/>
      <c r="E2" s="19"/>
      <c r="F2" s="19"/>
      <c r="G2" s="19"/>
      <c r="H2" s="19"/>
      <c r="I2" s="19"/>
      <c r="J2" s="213">
        <f>MAX(D2+E2,F2+G2,H2+I2)</f>
        <v>0</v>
      </c>
      <c r="K2" s="19"/>
      <c r="L2" s="1" t="str">
        <f>IF(ISBLANK(Résultats!D8),"Joueur 1",Résultats!D8)</f>
        <v>Joueur 1</v>
      </c>
    </row>
    <row r="3" spans="4:12" x14ac:dyDescent="0.25">
      <c r="D3" s="20"/>
      <c r="E3" s="20"/>
      <c r="F3" s="20"/>
      <c r="G3" s="20"/>
      <c r="H3" s="20"/>
      <c r="I3" s="20"/>
      <c r="J3" s="214">
        <f t="shared" ref="J3:J21" si="0">MAX(D3+E3,F3+G3,H3+I3)</f>
        <v>0</v>
      </c>
      <c r="K3" s="20"/>
      <c r="L3" s="207" t="str">
        <f>IF(ISBLANK(Résultats!D9),"Joueur 2",Résultats!D9)</f>
        <v>Joueur 2</v>
      </c>
    </row>
    <row r="4" spans="4:12" x14ac:dyDescent="0.25">
      <c r="D4" s="40"/>
      <c r="E4" s="40"/>
      <c r="F4" s="40"/>
      <c r="G4" s="40"/>
      <c r="H4" s="40"/>
      <c r="I4" s="40"/>
      <c r="J4" s="215">
        <f t="shared" si="0"/>
        <v>0</v>
      </c>
      <c r="K4" s="40"/>
      <c r="L4" s="208" t="str">
        <f>IF(ISBLANK(Résultats!D10),"Joueur 3",Résultats!D10)</f>
        <v>Joueur 3</v>
      </c>
    </row>
    <row r="5" spans="4:12" x14ac:dyDescent="0.25">
      <c r="D5" s="41"/>
      <c r="E5" s="41"/>
      <c r="F5" s="41"/>
      <c r="G5" s="41"/>
      <c r="H5" s="41"/>
      <c r="I5" s="41"/>
      <c r="J5" s="216">
        <f t="shared" si="0"/>
        <v>0</v>
      </c>
      <c r="K5" s="41"/>
      <c r="L5" s="209" t="str">
        <f>IF(ISBLANK(Résultats!D11),"Joueur 4",Résultats!D11)</f>
        <v>Joueur 4</v>
      </c>
    </row>
    <row r="6" spans="4:12" x14ac:dyDescent="0.25">
      <c r="D6" s="19"/>
      <c r="E6" s="19"/>
      <c r="F6" s="19"/>
      <c r="G6" s="19"/>
      <c r="H6" s="19"/>
      <c r="I6" s="19"/>
      <c r="J6" s="213">
        <f t="shared" si="0"/>
        <v>0</v>
      </c>
      <c r="K6" s="19"/>
      <c r="L6" s="1" t="str">
        <f>IF(ISBLANK(Résultats!D12),"Joueur 5",Résultats!D12)</f>
        <v>Joueur 5</v>
      </c>
    </row>
    <row r="7" spans="4:12" x14ac:dyDescent="0.25">
      <c r="D7" s="20"/>
      <c r="E7" s="20"/>
      <c r="F7" s="20"/>
      <c r="G7" s="20"/>
      <c r="H7" s="20"/>
      <c r="I7" s="20"/>
      <c r="J7" s="214">
        <f t="shared" si="0"/>
        <v>0</v>
      </c>
      <c r="K7" s="20"/>
      <c r="L7" s="207" t="str">
        <f>IF(ISBLANK(Résultats!D13),"Joueur 6",Résultats!D13)</f>
        <v>Joueur 6</v>
      </c>
    </row>
    <row r="8" spans="4:12" x14ac:dyDescent="0.25">
      <c r="D8" s="40"/>
      <c r="E8" s="40"/>
      <c r="F8" s="40"/>
      <c r="G8" s="40"/>
      <c r="H8" s="40"/>
      <c r="I8" s="40"/>
      <c r="J8" s="215">
        <f t="shared" si="0"/>
        <v>0</v>
      </c>
      <c r="K8" s="40"/>
      <c r="L8" s="208" t="str">
        <f>IF(ISBLANK(Résultats!D14),"Joueur 7",Résultats!D14)</f>
        <v>Joueur 7</v>
      </c>
    </row>
    <row r="9" spans="4:12" x14ac:dyDescent="0.25">
      <c r="D9" s="41"/>
      <c r="E9" s="41"/>
      <c r="F9" s="41"/>
      <c r="G9" s="41"/>
      <c r="H9" s="41"/>
      <c r="I9" s="41"/>
      <c r="J9" s="216">
        <f t="shared" si="0"/>
        <v>0</v>
      </c>
      <c r="K9" s="41"/>
      <c r="L9" s="209" t="str">
        <f>IF(ISBLANK(Résultats!D15),"Joueur 8",Résultats!D15)</f>
        <v>Joueur 8</v>
      </c>
    </row>
    <row r="10" spans="4:12" x14ac:dyDescent="0.25">
      <c r="D10" s="19"/>
      <c r="E10" s="19"/>
      <c r="F10" s="19"/>
      <c r="G10" s="19"/>
      <c r="H10" s="19"/>
      <c r="I10" s="19"/>
      <c r="J10" s="213">
        <f t="shared" si="0"/>
        <v>0</v>
      </c>
      <c r="K10" s="19"/>
      <c r="L10" s="1" t="str">
        <f>IF(ISBLANK(Résultats!D16),"Joueur 9",Résultats!D16)</f>
        <v>Joueur 9</v>
      </c>
    </row>
    <row r="11" spans="4:12" x14ac:dyDescent="0.25">
      <c r="D11" s="20"/>
      <c r="E11" s="20"/>
      <c r="F11" s="20"/>
      <c r="G11" s="20"/>
      <c r="H11" s="20"/>
      <c r="I11" s="20"/>
      <c r="J11" s="214">
        <f t="shared" si="0"/>
        <v>0</v>
      </c>
      <c r="K11" s="20"/>
      <c r="L11" s="207" t="str">
        <f>IF(ISBLANK(Résultats!D17),"Joueur 10",Résultats!D17)</f>
        <v>Joueur 10</v>
      </c>
    </row>
    <row r="12" spans="4:12" x14ac:dyDescent="0.25">
      <c r="D12" s="40"/>
      <c r="E12" s="40"/>
      <c r="F12" s="40"/>
      <c r="G12" s="40"/>
      <c r="H12" s="40"/>
      <c r="I12" s="40"/>
      <c r="J12" s="215">
        <f t="shared" si="0"/>
        <v>0</v>
      </c>
      <c r="K12" s="40"/>
      <c r="L12" s="208" t="str">
        <f>IF(ISBLANK(Résultats!D18),"Joueur 11",Résultats!D18)</f>
        <v>Joueur 11</v>
      </c>
    </row>
    <row r="13" spans="4:12" x14ac:dyDescent="0.25">
      <c r="D13" s="41"/>
      <c r="E13" s="41"/>
      <c r="F13" s="41"/>
      <c r="G13" s="41"/>
      <c r="H13" s="41"/>
      <c r="I13" s="41"/>
      <c r="J13" s="216">
        <f t="shared" si="0"/>
        <v>0</v>
      </c>
      <c r="K13" s="41"/>
      <c r="L13" s="209" t="str">
        <f>IF(ISBLANK(Résultats!D19),"Joueur 12",Résultats!D19)</f>
        <v>Joueur 12</v>
      </c>
    </row>
    <row r="14" spans="4:12" x14ac:dyDescent="0.25">
      <c r="D14" s="19"/>
      <c r="E14" s="19"/>
      <c r="F14" s="19"/>
      <c r="G14" s="19"/>
      <c r="H14" s="19"/>
      <c r="I14" s="19"/>
      <c r="J14" s="213">
        <f t="shared" si="0"/>
        <v>0</v>
      </c>
      <c r="K14" s="19"/>
      <c r="L14" s="1" t="str">
        <f>IF(ISBLANK(Résultats!D20),"Joueur 13",Résultats!D20)</f>
        <v>Joueur 13</v>
      </c>
    </row>
    <row r="15" spans="4:12" x14ac:dyDescent="0.25">
      <c r="D15" s="20"/>
      <c r="E15" s="20"/>
      <c r="F15" s="20"/>
      <c r="G15" s="20"/>
      <c r="H15" s="20"/>
      <c r="I15" s="20"/>
      <c r="J15" s="214">
        <f t="shared" si="0"/>
        <v>0</v>
      </c>
      <c r="K15" s="20"/>
      <c r="L15" s="207" t="str">
        <f>IF(ISBLANK(Résultats!D21),"Joueur 14",Résultats!D21)</f>
        <v>Joueur 14</v>
      </c>
    </row>
    <row r="16" spans="4:12" x14ac:dyDescent="0.25">
      <c r="D16" s="40"/>
      <c r="E16" s="40"/>
      <c r="F16" s="40"/>
      <c r="G16" s="40"/>
      <c r="H16" s="40"/>
      <c r="I16" s="40"/>
      <c r="J16" s="215">
        <f t="shared" si="0"/>
        <v>0</v>
      </c>
      <c r="K16" s="40"/>
      <c r="L16" s="208" t="str">
        <f>IF(ISBLANK(Résultats!D22),"Joueur 15",Résultats!D22)</f>
        <v>Joueur 15</v>
      </c>
    </row>
    <row r="17" spans="4:12" x14ac:dyDescent="0.25">
      <c r="D17" s="41"/>
      <c r="E17" s="41"/>
      <c r="F17" s="41"/>
      <c r="G17" s="41"/>
      <c r="H17" s="41"/>
      <c r="I17" s="41"/>
      <c r="J17" s="216">
        <f t="shared" si="0"/>
        <v>0</v>
      </c>
      <c r="K17" s="41"/>
      <c r="L17" s="209" t="str">
        <f>IF(ISBLANK(Résultats!D23),"Joueur 16",Résultats!D23)</f>
        <v>Joueur 16</v>
      </c>
    </row>
    <row r="18" spans="4:12" x14ac:dyDescent="0.25">
      <c r="D18" s="19"/>
      <c r="E18" s="19"/>
      <c r="F18" s="19"/>
      <c r="G18" s="19"/>
      <c r="H18" s="19"/>
      <c r="I18" s="19"/>
      <c r="J18" s="213">
        <f t="shared" si="0"/>
        <v>0</v>
      </c>
      <c r="K18" s="19"/>
      <c r="L18" s="1" t="str">
        <f>IF(ISBLANK(Résultats!D24),"Joueur 17",Résultats!D24)</f>
        <v>Joueur 17</v>
      </c>
    </row>
    <row r="19" spans="4:12" x14ac:dyDescent="0.25">
      <c r="D19" s="20"/>
      <c r="E19" s="20"/>
      <c r="F19" s="20"/>
      <c r="G19" s="20"/>
      <c r="H19" s="20"/>
      <c r="I19" s="20"/>
      <c r="J19" s="214">
        <f t="shared" si="0"/>
        <v>0</v>
      </c>
      <c r="K19" s="20"/>
      <c r="L19" s="207" t="str">
        <f>IF(ISBLANK(Résultats!D25),"Joueur 18",Résultats!D25)</f>
        <v>Joueur 18</v>
      </c>
    </row>
    <row r="20" spans="4:12" x14ac:dyDescent="0.25">
      <c r="D20" s="40"/>
      <c r="E20" s="40"/>
      <c r="F20" s="40"/>
      <c r="G20" s="40"/>
      <c r="H20" s="40"/>
      <c r="I20" s="40"/>
      <c r="J20" s="215">
        <f t="shared" si="0"/>
        <v>0</v>
      </c>
      <c r="K20" s="40"/>
      <c r="L20" s="208" t="str">
        <f>IF(ISBLANK(Résultats!D26),"Joueur 19",Résultats!D26)</f>
        <v>Joueur 19</v>
      </c>
    </row>
    <row r="21" spans="4:12" x14ac:dyDescent="0.25">
      <c r="D21" s="41"/>
      <c r="E21" s="41"/>
      <c r="F21" s="41"/>
      <c r="G21" s="41"/>
      <c r="H21" s="41"/>
      <c r="I21" s="41"/>
      <c r="J21" s="216">
        <f t="shared" si="0"/>
        <v>0</v>
      </c>
      <c r="K21" s="41"/>
      <c r="L21" s="209" t="str">
        <f>IF(ISBLANK(Résultats!D27),"Joueur 20",Résultats!D27)</f>
        <v>Joueur 20</v>
      </c>
    </row>
    <row r="22" spans="4:12" x14ac:dyDescent="0.25">
      <c r="D22" s="192" t="s">
        <v>74</v>
      </c>
    </row>
  </sheetData>
  <sheetProtection algorithmName="SHA-512" hashValue="skOzPQGT6E13pIeVGBYNx2tyvX7Br8YRXCh8jLrISHpsRD544u+F+Et6DFFHceAnujCqJiancy88yF0K2C78Hw==" saltValue="ksSU1jBE68SyUIvd8yp4Jg==" spinCount="100000" sheet="1" objects="1" scenarios="1"/>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D1:L22"/>
  <sheetViews>
    <sheetView workbookViewId="0">
      <selection activeCell="J21" sqref="J21"/>
    </sheetView>
  </sheetViews>
  <sheetFormatPr baseColWidth="10" defaultColWidth="10.7109375" defaultRowHeight="15" x14ac:dyDescent="0.25"/>
  <cols>
    <col min="3" max="3" width="16.42578125" customWidth="1"/>
    <col min="4" max="5" width="7.140625" bestFit="1" customWidth="1"/>
    <col min="6" max="6" width="8.140625" bestFit="1" customWidth="1"/>
    <col min="7" max="7" width="7.140625" bestFit="1" customWidth="1"/>
    <col min="8" max="8" width="8.140625" bestFit="1" customWidth="1"/>
    <col min="9" max="9" width="7.140625" bestFit="1" customWidth="1"/>
    <col min="10" max="10" width="18.7109375" customWidth="1"/>
    <col min="11" max="11" width="18.85546875" customWidth="1"/>
    <col min="12" max="12" width="21.7109375" customWidth="1"/>
  </cols>
  <sheetData>
    <row r="1" spans="4:12" ht="54" customHeight="1" thickBot="1" x14ac:dyDescent="0.3">
      <c r="D1" s="210" t="s">
        <v>78</v>
      </c>
      <c r="E1" s="211" t="s">
        <v>56</v>
      </c>
      <c r="F1" s="210" t="s">
        <v>79</v>
      </c>
      <c r="G1" s="211" t="s">
        <v>56</v>
      </c>
      <c r="H1" s="210" t="s">
        <v>80</v>
      </c>
      <c r="I1" s="211" t="s">
        <v>56</v>
      </c>
      <c r="J1" s="212" t="s">
        <v>45</v>
      </c>
      <c r="K1" s="42" t="s">
        <v>57</v>
      </c>
      <c r="L1" s="2"/>
    </row>
    <row r="2" spans="4:12" x14ac:dyDescent="0.25">
      <c r="D2" s="19"/>
      <c r="E2" s="19"/>
      <c r="F2" s="19"/>
      <c r="G2" s="19"/>
      <c r="H2" s="19"/>
      <c r="I2" s="19"/>
      <c r="J2" s="213">
        <f>MAX(D2+E2,F2+G2,H2+I2)</f>
        <v>0</v>
      </c>
      <c r="K2" s="19"/>
      <c r="L2" s="1" t="str">
        <f>IF(ISBLANK(Résultats!D8),"Joueur 1",Résultats!D8)</f>
        <v>Joueur 1</v>
      </c>
    </row>
    <row r="3" spans="4:12" x14ac:dyDescent="0.25">
      <c r="D3" s="20"/>
      <c r="E3" s="20"/>
      <c r="F3" s="20"/>
      <c r="G3" s="20"/>
      <c r="H3" s="20"/>
      <c r="I3" s="20"/>
      <c r="J3" s="214">
        <f t="shared" ref="J3:J21" si="0">MAX(D3+E3,F3+G3,H3+I3)</f>
        <v>0</v>
      </c>
      <c r="K3" s="20"/>
      <c r="L3" s="207" t="str">
        <f>IF(ISBLANK(Résultats!D9),"Joueur 2",Résultats!D9)</f>
        <v>Joueur 2</v>
      </c>
    </row>
    <row r="4" spans="4:12" x14ac:dyDescent="0.25">
      <c r="D4" s="40"/>
      <c r="E4" s="40"/>
      <c r="F4" s="40"/>
      <c r="G4" s="40"/>
      <c r="H4" s="40"/>
      <c r="I4" s="40"/>
      <c r="J4" s="215">
        <f t="shared" si="0"/>
        <v>0</v>
      </c>
      <c r="K4" s="40"/>
      <c r="L4" s="208" t="str">
        <f>IF(ISBLANK(Résultats!D10),"Joueur 3",Résultats!D10)</f>
        <v>Joueur 3</v>
      </c>
    </row>
    <row r="5" spans="4:12" x14ac:dyDescent="0.25">
      <c r="D5" s="41"/>
      <c r="E5" s="41"/>
      <c r="F5" s="41"/>
      <c r="G5" s="41"/>
      <c r="H5" s="41"/>
      <c r="I5" s="41"/>
      <c r="J5" s="216">
        <f t="shared" si="0"/>
        <v>0</v>
      </c>
      <c r="K5" s="41"/>
      <c r="L5" s="209" t="str">
        <f>IF(ISBLANK(Résultats!D11),"Joueur 4",Résultats!D11)</f>
        <v>Joueur 4</v>
      </c>
    </row>
    <row r="6" spans="4:12" x14ac:dyDescent="0.25">
      <c r="D6" s="19"/>
      <c r="E6" s="19"/>
      <c r="F6" s="19"/>
      <c r="G6" s="19"/>
      <c r="H6" s="19"/>
      <c r="I6" s="19"/>
      <c r="J6" s="213">
        <f t="shared" si="0"/>
        <v>0</v>
      </c>
      <c r="K6" s="19"/>
      <c r="L6" s="1" t="str">
        <f>IF(ISBLANK(Résultats!D12),"Joueur 5",Résultats!D12)</f>
        <v>Joueur 5</v>
      </c>
    </row>
    <row r="7" spans="4:12" x14ac:dyDescent="0.25">
      <c r="D7" s="20"/>
      <c r="E7" s="20"/>
      <c r="F7" s="20"/>
      <c r="G7" s="20"/>
      <c r="H7" s="20"/>
      <c r="I7" s="20"/>
      <c r="J7" s="214">
        <f t="shared" si="0"/>
        <v>0</v>
      </c>
      <c r="K7" s="20"/>
      <c r="L7" s="207" t="str">
        <f>IF(ISBLANK(Résultats!D13),"Joueur 6",Résultats!D13)</f>
        <v>Joueur 6</v>
      </c>
    </row>
    <row r="8" spans="4:12" x14ac:dyDescent="0.25">
      <c r="D8" s="40"/>
      <c r="E8" s="40"/>
      <c r="F8" s="40"/>
      <c r="G8" s="40"/>
      <c r="H8" s="40"/>
      <c r="I8" s="40"/>
      <c r="J8" s="215">
        <f t="shared" si="0"/>
        <v>0</v>
      </c>
      <c r="K8" s="40"/>
      <c r="L8" s="208" t="str">
        <f>IF(ISBLANK(Résultats!D14),"Joueur 7",Résultats!D14)</f>
        <v>Joueur 7</v>
      </c>
    </row>
    <row r="9" spans="4:12" x14ac:dyDescent="0.25">
      <c r="D9" s="41"/>
      <c r="E9" s="41"/>
      <c r="F9" s="41"/>
      <c r="G9" s="41"/>
      <c r="H9" s="41"/>
      <c r="I9" s="41"/>
      <c r="J9" s="216">
        <f t="shared" si="0"/>
        <v>0</v>
      </c>
      <c r="K9" s="41"/>
      <c r="L9" s="209" t="str">
        <f>IF(ISBLANK(Résultats!D15),"Joueur 8",Résultats!D15)</f>
        <v>Joueur 8</v>
      </c>
    </row>
    <row r="10" spans="4:12" x14ac:dyDescent="0.25">
      <c r="D10" s="19"/>
      <c r="E10" s="19"/>
      <c r="F10" s="19"/>
      <c r="G10" s="19"/>
      <c r="H10" s="19"/>
      <c r="I10" s="19"/>
      <c r="J10" s="213">
        <f t="shared" si="0"/>
        <v>0</v>
      </c>
      <c r="K10" s="19"/>
      <c r="L10" s="1" t="str">
        <f>IF(ISBLANK(Résultats!D16),"Joueur 9",Résultats!D16)</f>
        <v>Joueur 9</v>
      </c>
    </row>
    <row r="11" spans="4:12" x14ac:dyDescent="0.25">
      <c r="D11" s="20"/>
      <c r="E11" s="20"/>
      <c r="F11" s="20"/>
      <c r="G11" s="20"/>
      <c r="H11" s="20"/>
      <c r="I11" s="20"/>
      <c r="J11" s="214">
        <f t="shared" si="0"/>
        <v>0</v>
      </c>
      <c r="K11" s="20"/>
      <c r="L11" s="207" t="str">
        <f>IF(ISBLANK(Résultats!D17),"Joueur 10",Résultats!D17)</f>
        <v>Joueur 10</v>
      </c>
    </row>
    <row r="12" spans="4:12" x14ac:dyDescent="0.25">
      <c r="D12" s="40"/>
      <c r="E12" s="40"/>
      <c r="F12" s="40"/>
      <c r="G12" s="40"/>
      <c r="H12" s="40"/>
      <c r="I12" s="40"/>
      <c r="J12" s="215">
        <f t="shared" si="0"/>
        <v>0</v>
      </c>
      <c r="K12" s="40"/>
      <c r="L12" s="208" t="str">
        <f>IF(ISBLANK(Résultats!D18),"Joueur 11",Résultats!D18)</f>
        <v>Joueur 11</v>
      </c>
    </row>
    <row r="13" spans="4:12" x14ac:dyDescent="0.25">
      <c r="D13" s="41"/>
      <c r="E13" s="41"/>
      <c r="F13" s="41"/>
      <c r="G13" s="41"/>
      <c r="H13" s="41"/>
      <c r="I13" s="41"/>
      <c r="J13" s="216">
        <f t="shared" si="0"/>
        <v>0</v>
      </c>
      <c r="K13" s="41"/>
      <c r="L13" s="209" t="str">
        <f>IF(ISBLANK(Résultats!D19),"Joueur 12",Résultats!D19)</f>
        <v>Joueur 12</v>
      </c>
    </row>
    <row r="14" spans="4:12" x14ac:dyDescent="0.25">
      <c r="D14" s="19"/>
      <c r="E14" s="19"/>
      <c r="F14" s="19"/>
      <c r="G14" s="19"/>
      <c r="H14" s="19"/>
      <c r="I14" s="19"/>
      <c r="J14" s="213">
        <f t="shared" si="0"/>
        <v>0</v>
      </c>
      <c r="K14" s="19"/>
      <c r="L14" s="1" t="str">
        <f>IF(ISBLANK(Résultats!D20),"Joueur 13",Résultats!D20)</f>
        <v>Joueur 13</v>
      </c>
    </row>
    <row r="15" spans="4:12" x14ac:dyDescent="0.25">
      <c r="D15" s="20"/>
      <c r="E15" s="20"/>
      <c r="F15" s="20"/>
      <c r="G15" s="20"/>
      <c r="H15" s="20"/>
      <c r="I15" s="20"/>
      <c r="J15" s="214">
        <f t="shared" si="0"/>
        <v>0</v>
      </c>
      <c r="K15" s="20"/>
      <c r="L15" s="207" t="str">
        <f>IF(ISBLANK(Résultats!D21),"Joueur 14",Résultats!D21)</f>
        <v>Joueur 14</v>
      </c>
    </row>
    <row r="16" spans="4:12" x14ac:dyDescent="0.25">
      <c r="D16" s="40"/>
      <c r="E16" s="40"/>
      <c r="F16" s="40"/>
      <c r="G16" s="40"/>
      <c r="H16" s="40"/>
      <c r="I16" s="40"/>
      <c r="J16" s="215">
        <f t="shared" si="0"/>
        <v>0</v>
      </c>
      <c r="K16" s="40"/>
      <c r="L16" s="208" t="str">
        <f>IF(ISBLANK(Résultats!D22),"Joueur 15",Résultats!D22)</f>
        <v>Joueur 15</v>
      </c>
    </row>
    <row r="17" spans="4:12" x14ac:dyDescent="0.25">
      <c r="D17" s="41"/>
      <c r="E17" s="41"/>
      <c r="F17" s="41"/>
      <c r="G17" s="41"/>
      <c r="H17" s="41"/>
      <c r="I17" s="41"/>
      <c r="J17" s="216">
        <f t="shared" si="0"/>
        <v>0</v>
      </c>
      <c r="K17" s="41"/>
      <c r="L17" s="209" t="str">
        <f>IF(ISBLANK(Résultats!D23),"Joueur 16",Résultats!D23)</f>
        <v>Joueur 16</v>
      </c>
    </row>
    <row r="18" spans="4:12" x14ac:dyDescent="0.25">
      <c r="D18" s="19"/>
      <c r="E18" s="19"/>
      <c r="F18" s="19"/>
      <c r="G18" s="19"/>
      <c r="H18" s="19"/>
      <c r="I18" s="19"/>
      <c r="J18" s="213">
        <f t="shared" si="0"/>
        <v>0</v>
      </c>
      <c r="K18" s="19"/>
      <c r="L18" s="1" t="str">
        <f>IF(ISBLANK(Résultats!D24),"Joueur 17",Résultats!D24)</f>
        <v>Joueur 17</v>
      </c>
    </row>
    <row r="19" spans="4:12" x14ac:dyDescent="0.25">
      <c r="D19" s="20"/>
      <c r="E19" s="20"/>
      <c r="F19" s="20"/>
      <c r="G19" s="20"/>
      <c r="H19" s="20"/>
      <c r="I19" s="20"/>
      <c r="J19" s="214">
        <f t="shared" si="0"/>
        <v>0</v>
      </c>
      <c r="K19" s="20"/>
      <c r="L19" s="207" t="str">
        <f>IF(ISBLANK(Résultats!D25),"Joueur 18",Résultats!D25)</f>
        <v>Joueur 18</v>
      </c>
    </row>
    <row r="20" spans="4:12" x14ac:dyDescent="0.25">
      <c r="D20" s="40"/>
      <c r="E20" s="40"/>
      <c r="F20" s="40"/>
      <c r="G20" s="40"/>
      <c r="H20" s="40"/>
      <c r="I20" s="40"/>
      <c r="J20" s="215">
        <f t="shared" si="0"/>
        <v>0</v>
      </c>
      <c r="K20" s="40"/>
      <c r="L20" s="208" t="str">
        <f>IF(ISBLANK(Résultats!D26),"Joueur 19",Résultats!D26)</f>
        <v>Joueur 19</v>
      </c>
    </row>
    <row r="21" spans="4:12" x14ac:dyDescent="0.25">
      <c r="D21" s="41"/>
      <c r="E21" s="41"/>
      <c r="F21" s="41"/>
      <c r="G21" s="41"/>
      <c r="H21" s="41"/>
      <c r="I21" s="41"/>
      <c r="J21" s="216">
        <f t="shared" si="0"/>
        <v>0</v>
      </c>
      <c r="K21" s="41"/>
      <c r="L21" s="209" t="str">
        <f>IF(ISBLANK(Résultats!D27),"Joueur 20",Résultats!D27)</f>
        <v>Joueur 20</v>
      </c>
    </row>
    <row r="22" spans="4:12" x14ac:dyDescent="0.25">
      <c r="D22" s="192" t="s">
        <v>74</v>
      </c>
    </row>
  </sheetData>
  <sheetProtection algorithmName="SHA-512" hashValue="hYR526F9lUlnRPer4gjbSQLvH05OWI3H3x54xZyd7ukmCcBuJAcyl3+Lx6Phm0zA8gkPJtKbmX5UMwMYcHBLHg==" saltValue="ZLe07RoqYBcYIElTBHJnMw==" spinCount="100000" sheet="1" objects="1" scenarios="1"/>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2"/>
  <sheetViews>
    <sheetView showGridLines="0" topLeftCell="A7" workbookViewId="0">
      <selection activeCell="D30" sqref="D30"/>
    </sheetView>
  </sheetViews>
  <sheetFormatPr baseColWidth="10" defaultColWidth="10.7109375" defaultRowHeight="15" x14ac:dyDescent="0.25"/>
  <cols>
    <col min="1" max="1" width="14.42578125" customWidth="1"/>
    <col min="8" max="8" width="17" bestFit="1" customWidth="1"/>
  </cols>
  <sheetData>
    <row r="1" spans="1:10" ht="98.65" customHeight="1" x14ac:dyDescent="0.25">
      <c r="A1" s="269" t="s">
        <v>31</v>
      </c>
      <c r="B1" s="270"/>
      <c r="C1" s="270"/>
      <c r="D1" s="270"/>
      <c r="E1" s="270"/>
      <c r="F1" s="270"/>
      <c r="G1" s="270"/>
      <c r="H1" s="270"/>
      <c r="I1" s="270"/>
      <c r="J1" s="271"/>
    </row>
    <row r="2" spans="1:10" x14ac:dyDescent="0.25">
      <c r="A2" s="28" t="s">
        <v>32</v>
      </c>
      <c r="B2" s="275" t="str">
        <f>IF(ISBLANK(Résultats!A8)," ",Résultats!A8)</f>
        <v xml:space="preserve"> </v>
      </c>
      <c r="C2" s="276"/>
      <c r="D2" s="276"/>
      <c r="E2" s="276"/>
      <c r="F2" s="276"/>
      <c r="G2" s="277"/>
      <c r="H2" s="29" t="s">
        <v>33</v>
      </c>
      <c r="I2" s="275" t="str">
        <f>IF(ISBLANK(Résultats!D8),"",Résultats!D8)</f>
        <v/>
      </c>
      <c r="J2" s="278"/>
    </row>
    <row r="3" spans="1:10" x14ac:dyDescent="0.25">
      <c r="A3" s="28" t="s">
        <v>34</v>
      </c>
      <c r="B3" s="30"/>
      <c r="C3" s="275" t="str">
        <f>IF(ISBLANK(Résultats!G8),"",Résultats!G8)</f>
        <v/>
      </c>
      <c r="D3" s="276"/>
      <c r="E3" s="276"/>
      <c r="F3" s="276"/>
      <c r="G3" s="277"/>
      <c r="H3" s="29" t="s">
        <v>65</v>
      </c>
      <c r="I3" s="272" t="str">
        <f>IF(Résultats!F8="X"," moins de 21 ans","")</f>
        <v/>
      </c>
      <c r="J3" s="278"/>
    </row>
    <row r="4" spans="1:10" x14ac:dyDescent="0.25">
      <c r="A4" s="28" t="s">
        <v>36</v>
      </c>
      <c r="B4" s="29"/>
      <c r="C4" s="275" t="str">
        <f>IF(ISBLANK(Résultats!C2),"",Résultats!C2)</f>
        <v xml:space="preserve"> </v>
      </c>
      <c r="D4" s="276"/>
      <c r="E4" s="276"/>
      <c r="F4" s="276"/>
      <c r="G4" s="277"/>
      <c r="H4" s="29" t="s">
        <v>37</v>
      </c>
      <c r="I4" s="275" t="str">
        <f>IF(ISBLANK(Résultats!J2),"",Résultats!J2)</f>
        <v xml:space="preserve"> </v>
      </c>
      <c r="J4" s="278"/>
    </row>
    <row r="5" spans="1:10" x14ac:dyDescent="0.25">
      <c r="A5" s="28" t="s">
        <v>38</v>
      </c>
      <c r="B5" s="29"/>
      <c r="C5" s="29"/>
      <c r="D5" s="29"/>
      <c r="E5" s="29"/>
      <c r="F5" s="29"/>
      <c r="G5" s="29"/>
      <c r="H5" s="29"/>
      <c r="I5" s="29"/>
      <c r="J5" s="31"/>
    </row>
    <row r="6" spans="1:10" x14ac:dyDescent="0.25">
      <c r="A6" s="32" t="s">
        <v>39</v>
      </c>
      <c r="B6" s="33"/>
      <c r="C6" s="33"/>
      <c r="D6" s="33"/>
      <c r="E6" s="33"/>
      <c r="F6" s="33"/>
      <c r="G6" s="33"/>
      <c r="H6" s="29"/>
      <c r="I6" s="29"/>
      <c r="J6" s="31"/>
    </row>
    <row r="7" spans="1:10" x14ac:dyDescent="0.25">
      <c r="A7" s="32" t="s">
        <v>40</v>
      </c>
      <c r="B7" s="33"/>
      <c r="C7" s="33"/>
      <c r="D7" s="33"/>
      <c r="E7" s="33"/>
      <c r="F7" s="33"/>
      <c r="G7" s="33"/>
      <c r="H7" s="29"/>
      <c r="I7" s="29"/>
      <c r="J7" s="31"/>
    </row>
    <row r="8" spans="1:10" x14ac:dyDescent="0.25">
      <c r="A8" s="34" t="s">
        <v>41</v>
      </c>
      <c r="B8" s="35"/>
      <c r="C8" s="35"/>
      <c r="D8" s="35"/>
      <c r="E8" s="35"/>
      <c r="F8" s="35"/>
      <c r="G8" s="35"/>
      <c r="H8" s="29"/>
      <c r="I8" s="29"/>
      <c r="J8" s="31"/>
    </row>
    <row r="9" spans="1:10" x14ac:dyDescent="0.25">
      <c r="A9" s="34" t="s">
        <v>42</v>
      </c>
      <c r="B9" s="35"/>
      <c r="C9" s="35"/>
      <c r="D9" s="35"/>
      <c r="E9" s="35"/>
      <c r="F9" s="35"/>
      <c r="G9" s="35"/>
      <c r="H9" s="29"/>
      <c r="I9" s="29"/>
      <c r="J9" s="31"/>
    </row>
    <row r="10" spans="1:10" ht="15.75" thickBot="1" x14ac:dyDescent="0.3">
      <c r="A10" s="34" t="s">
        <v>43</v>
      </c>
      <c r="B10" s="35"/>
      <c r="C10" s="35"/>
      <c r="D10" s="35"/>
      <c r="E10" s="35"/>
      <c r="F10" s="35"/>
      <c r="G10" s="35"/>
      <c r="H10" s="29"/>
      <c r="I10" s="29"/>
      <c r="J10" s="31"/>
    </row>
    <row r="11" spans="1:10" ht="60" x14ac:dyDescent="0.25">
      <c r="A11" s="66" t="s">
        <v>44</v>
      </c>
      <c r="B11" s="281" t="s">
        <v>61</v>
      </c>
      <c r="C11" s="282"/>
      <c r="D11" s="281" t="s">
        <v>62</v>
      </c>
      <c r="E11" s="282"/>
      <c r="F11" s="281" t="s">
        <v>63</v>
      </c>
      <c r="G11" s="284"/>
      <c r="H11" s="56" t="s">
        <v>45</v>
      </c>
      <c r="I11" s="62" t="s">
        <v>46</v>
      </c>
      <c r="J11" s="64" t="s">
        <v>58</v>
      </c>
    </row>
    <row r="12" spans="1:10" x14ac:dyDescent="0.25">
      <c r="A12" s="67">
        <v>1</v>
      </c>
      <c r="B12" s="279">
        <f>'Fig1'!D$2</f>
        <v>0</v>
      </c>
      <c r="C12" s="280"/>
      <c r="D12" s="279">
        <f>'Fig1'!E2</f>
        <v>0</v>
      </c>
      <c r="E12" s="280"/>
      <c r="F12" s="279">
        <f>'Fig1'!F$2</f>
        <v>0</v>
      </c>
      <c r="G12" s="283"/>
      <c r="H12" s="57">
        <f>'Fig1'!G$2</f>
        <v>0</v>
      </c>
      <c r="I12" s="57">
        <f>'Fig1'!H$2</f>
        <v>0</v>
      </c>
      <c r="J12" s="65" t="str">
        <f>IF( I13=0," ",I12)</f>
        <v xml:space="preserve"> </v>
      </c>
    </row>
    <row r="13" spans="1:10" x14ac:dyDescent="0.25">
      <c r="A13" s="67">
        <v>2</v>
      </c>
      <c r="B13" s="279">
        <f>'Fig2'!D$2</f>
        <v>0</v>
      </c>
      <c r="C13" s="280"/>
      <c r="D13" s="279">
        <f>'Fig2'!E$2</f>
        <v>0</v>
      </c>
      <c r="E13" s="280"/>
      <c r="F13" s="279">
        <f>'Fig2'!F$2</f>
        <v>0</v>
      </c>
      <c r="G13" s="283"/>
      <c r="H13" s="57">
        <f>'Fig2'!G2</f>
        <v>0</v>
      </c>
      <c r="I13" s="57">
        <f>'Fig2'!H$2</f>
        <v>0</v>
      </c>
      <c r="J13" s="65" t="str">
        <f>IF(I13&lt;&gt;0,SUM(I$12:I13)/COUNT(I$12:I13)," ")</f>
        <v xml:space="preserve"> </v>
      </c>
    </row>
    <row r="14" spans="1:10" x14ac:dyDescent="0.25">
      <c r="A14" s="67">
        <v>3</v>
      </c>
      <c r="B14" s="279">
        <f>'Fig3'!D$2</f>
        <v>0</v>
      </c>
      <c r="C14" s="280"/>
      <c r="D14" s="279">
        <f>'Fig3'!E$2</f>
        <v>0</v>
      </c>
      <c r="E14" s="280"/>
      <c r="F14" s="279">
        <f>'Fig3'!F$2</f>
        <v>0</v>
      </c>
      <c r="G14" s="283"/>
      <c r="H14" s="57">
        <f>'Fig3'!G$2</f>
        <v>0</v>
      </c>
      <c r="I14" s="57">
        <f>'Fig3'!H$2</f>
        <v>0</v>
      </c>
      <c r="J14" s="65" t="str">
        <f>IF(I14&lt;&gt;0,SUM(I$12:I14)/COUNT(I$12:I14)," ")</f>
        <v xml:space="preserve"> </v>
      </c>
    </row>
    <row r="15" spans="1:10" x14ac:dyDescent="0.25">
      <c r="A15" s="67">
        <v>4</v>
      </c>
      <c r="B15" s="279">
        <f>'Fig4'!D$2</f>
        <v>0</v>
      </c>
      <c r="C15" s="280"/>
      <c r="D15" s="279">
        <f>'Fig4'!E$2</f>
        <v>0</v>
      </c>
      <c r="E15" s="280"/>
      <c r="F15" s="279">
        <f>'Fig4'!F$2</f>
        <v>0</v>
      </c>
      <c r="G15" s="283"/>
      <c r="H15" s="57">
        <f>'Fig4'!G$2</f>
        <v>0</v>
      </c>
      <c r="I15" s="57">
        <f>'Fig4'!H$2</f>
        <v>0</v>
      </c>
      <c r="J15" s="65" t="str">
        <f>IF(I15&lt;&gt;0,SUM(I$12:I15)/COUNT(I$12:I15)," ")</f>
        <v xml:space="preserve"> </v>
      </c>
    </row>
    <row r="16" spans="1:10" x14ac:dyDescent="0.25">
      <c r="A16" s="67">
        <v>5</v>
      </c>
      <c r="B16" s="279">
        <f>'Fig5'!D$2</f>
        <v>0</v>
      </c>
      <c r="C16" s="280"/>
      <c r="D16" s="279">
        <f>'Fig5'!E$2</f>
        <v>0</v>
      </c>
      <c r="E16" s="280"/>
      <c r="F16" s="279">
        <f>'Fig5'!F$2</f>
        <v>0</v>
      </c>
      <c r="G16" s="283"/>
      <c r="H16" s="57">
        <f>'Fig5'!G$2</f>
        <v>0</v>
      </c>
      <c r="I16" s="57">
        <f>'Fig5'!H$2</f>
        <v>0</v>
      </c>
      <c r="J16" s="65" t="str">
        <f>IF(I16&lt;&gt;0,SUM(I$12:I16)/COUNT(I$12:I16)," ")</f>
        <v xml:space="preserve"> </v>
      </c>
    </row>
    <row r="17" spans="1:10" x14ac:dyDescent="0.25">
      <c r="A17" s="67">
        <v>6</v>
      </c>
      <c r="B17" s="279">
        <f>'Fig6'!D$2</f>
        <v>0</v>
      </c>
      <c r="C17" s="280"/>
      <c r="D17" s="279">
        <f>'Fig6'!E$2</f>
        <v>0</v>
      </c>
      <c r="E17" s="280"/>
      <c r="F17" s="279">
        <f>'Fig6'!F$2</f>
        <v>0</v>
      </c>
      <c r="G17" s="283"/>
      <c r="H17" s="57">
        <f>'Fig6'!G$2</f>
        <v>0</v>
      </c>
      <c r="I17" s="57">
        <f>'Fig6'!H$2</f>
        <v>0</v>
      </c>
      <c r="J17" s="65" t="str">
        <f>IF(I17&lt;&gt;0,SUM(I$12:I17)/COUNT(I$12:I17)," ")</f>
        <v xml:space="preserve"> </v>
      </c>
    </row>
    <row r="18" spans="1:10" x14ac:dyDescent="0.25">
      <c r="A18" s="67">
        <v>7</v>
      </c>
      <c r="B18" s="279">
        <f>'Fig7'!D$2</f>
        <v>0</v>
      </c>
      <c r="C18" s="280"/>
      <c r="D18" s="279">
        <f>'Fig7'!E$2</f>
        <v>0</v>
      </c>
      <c r="E18" s="280"/>
      <c r="F18" s="279">
        <f>'Fig7'!F$2</f>
        <v>0</v>
      </c>
      <c r="G18" s="283"/>
      <c r="H18" s="57">
        <f>'Fig7'!G$2</f>
        <v>0</v>
      </c>
      <c r="I18" s="57">
        <f>'Fig7'!H$2</f>
        <v>0</v>
      </c>
      <c r="J18" s="65" t="str">
        <f>IF(I18&lt;&gt;0,SUM(I$12:I18)/COUNT(I$12:I18)," ")</f>
        <v xml:space="preserve"> </v>
      </c>
    </row>
    <row r="19" spans="1:10" x14ac:dyDescent="0.25">
      <c r="A19" s="67">
        <v>8</v>
      </c>
      <c r="B19" s="279">
        <f>'Fig8'!D$2</f>
        <v>0</v>
      </c>
      <c r="C19" s="280"/>
      <c r="D19" s="279">
        <f>'Fig8'!E$2</f>
        <v>0</v>
      </c>
      <c r="E19" s="280"/>
      <c r="F19" s="279">
        <f>'Fig8'!F$2</f>
        <v>0</v>
      </c>
      <c r="G19" s="283"/>
      <c r="H19" s="57">
        <f>'Fig8'!G$2</f>
        <v>0</v>
      </c>
      <c r="I19" s="57">
        <f>'Fig8'!H$2</f>
        <v>0</v>
      </c>
      <c r="J19" s="65" t="str">
        <f>IF(I19&lt;&gt;0,SUM(I$12:I19)/COUNT(I$12:I19)," ")</f>
        <v xml:space="preserve"> </v>
      </c>
    </row>
    <row r="20" spans="1:10" x14ac:dyDescent="0.25">
      <c r="A20" s="57"/>
      <c r="B20" s="45"/>
      <c r="C20" s="46"/>
      <c r="D20" s="45"/>
      <c r="E20" s="46"/>
      <c r="F20" s="45"/>
      <c r="G20" s="43"/>
      <c r="H20" s="57"/>
      <c r="I20" s="57"/>
      <c r="J20" s="57" t="str">
        <f>IF(I20&lt;&gt;0,SUM(I$12:I20)/COUNT(I$12:I20)," ")</f>
        <v xml:space="preserve"> </v>
      </c>
    </row>
    <row r="21" spans="1:10" x14ac:dyDescent="0.25">
      <c r="A21" s="58"/>
      <c r="B21" s="17"/>
      <c r="C21" s="47"/>
      <c r="D21" s="17"/>
      <c r="E21" s="47"/>
      <c r="F21" s="17"/>
      <c r="G21" s="16"/>
      <c r="H21" s="58"/>
      <c r="I21" s="58"/>
      <c r="J21" s="59" t="str">
        <f>IF(I21&lt;&gt;0,SUM(I$12:I21)/COUNT(I$12:I21)," ")</f>
        <v xml:space="preserve"> </v>
      </c>
    </row>
    <row r="22" spans="1:10" x14ac:dyDescent="0.25">
      <c r="A22" s="59"/>
      <c r="B22" s="69"/>
      <c r="C22" s="48" t="s">
        <v>47</v>
      </c>
      <c r="D22" s="69"/>
      <c r="E22" s="48" t="s">
        <v>47</v>
      </c>
      <c r="F22" s="69"/>
      <c r="G22" s="54" t="s">
        <v>47</v>
      </c>
      <c r="H22" s="59"/>
      <c r="I22" s="59"/>
      <c r="J22" s="59" t="str">
        <f>IF(I22&lt;&gt;0,SUM(I$12:I22)/COUNT(I$12:I22)," ")</f>
        <v xml:space="preserve"> </v>
      </c>
    </row>
    <row r="23" spans="1:10" x14ac:dyDescent="0.25">
      <c r="A23" s="60"/>
      <c r="B23" s="49" t="s">
        <v>48</v>
      </c>
      <c r="C23" s="50" t="s">
        <v>49</v>
      </c>
      <c r="D23" s="49" t="s">
        <v>49</v>
      </c>
      <c r="E23" s="50" t="s">
        <v>49</v>
      </c>
      <c r="F23" s="49" t="s">
        <v>50</v>
      </c>
      <c r="G23" s="53" t="s">
        <v>49</v>
      </c>
      <c r="H23" s="60"/>
      <c r="I23" s="60"/>
      <c r="J23" s="59" t="str">
        <f>IF(I23&lt;&gt;0,SUM(I$12:I23)/COUNT(I$12:I23)," ")</f>
        <v xml:space="preserve"> </v>
      </c>
    </row>
    <row r="24" spans="1:10" x14ac:dyDescent="0.25">
      <c r="A24" s="67">
        <v>9</v>
      </c>
      <c r="B24" s="36">
        <f>'Fig9'!D$2</f>
        <v>0</v>
      </c>
      <c r="C24" s="38">
        <f>'Fig9'!E$2</f>
        <v>0</v>
      </c>
      <c r="D24" s="36">
        <f>'Fig9'!F$2</f>
        <v>0</v>
      </c>
      <c r="E24" s="38">
        <f>'Fig9'!G$2</f>
        <v>0</v>
      </c>
      <c r="F24" s="36">
        <f>'Fig9'!H$2</f>
        <v>0</v>
      </c>
      <c r="G24" s="37">
        <f>'Fig9'!I$2</f>
        <v>0</v>
      </c>
      <c r="H24" s="57">
        <f>'Fig9'!J$2</f>
        <v>0</v>
      </c>
      <c r="I24" s="57">
        <f>'Fig9'!K$2</f>
        <v>0</v>
      </c>
      <c r="J24" s="65" t="str">
        <f>IF(I24&lt;&gt;0,SUM(I$12:I24)/COUNT(I$12:I24)," ")</f>
        <v xml:space="preserve"> </v>
      </c>
    </row>
    <row r="25" spans="1:10" x14ac:dyDescent="0.25">
      <c r="A25" s="67">
        <v>10</v>
      </c>
      <c r="B25" s="36">
        <f>'Fig10'!D$2</f>
        <v>0</v>
      </c>
      <c r="C25" s="38">
        <f>'Fig10'!E$2</f>
        <v>0</v>
      </c>
      <c r="D25" s="36">
        <f>'Fig10'!F$2</f>
        <v>0</v>
      </c>
      <c r="E25" s="38">
        <f>'Fig10'!G$2</f>
        <v>0</v>
      </c>
      <c r="F25" s="36">
        <f>'Fig10'!H$2</f>
        <v>0</v>
      </c>
      <c r="G25" s="37">
        <f>'Fig10'!I$2</f>
        <v>0</v>
      </c>
      <c r="H25" s="57">
        <f>'Fig10'!J$2</f>
        <v>0</v>
      </c>
      <c r="I25" s="57">
        <f>'Fig10'!K$2</f>
        <v>0</v>
      </c>
      <c r="J25" s="65" t="str">
        <f>IF(I25&lt;&gt;0,SUM(I$12:I25)/COUNT(I$12:I25)," ")</f>
        <v xml:space="preserve"> </v>
      </c>
    </row>
    <row r="26" spans="1:10" x14ac:dyDescent="0.25">
      <c r="A26" s="67">
        <v>11</v>
      </c>
      <c r="B26" s="36">
        <f>'Fig11'!D$2</f>
        <v>0</v>
      </c>
      <c r="C26" s="38">
        <f>'Fig11'!E$2</f>
        <v>0</v>
      </c>
      <c r="D26" s="36">
        <f>'Fig11'!F$2</f>
        <v>0</v>
      </c>
      <c r="E26" s="38">
        <f>'Fig11'!G$2</f>
        <v>0</v>
      </c>
      <c r="F26" s="36">
        <f>'Fig11'!H$2</f>
        <v>0</v>
      </c>
      <c r="G26" s="37">
        <f>'Fig11'!I$2</f>
        <v>0</v>
      </c>
      <c r="H26" s="57">
        <f>'Fig11'!J$2</f>
        <v>0</v>
      </c>
      <c r="I26" s="57">
        <f>'Fig11'!K$2</f>
        <v>0</v>
      </c>
      <c r="J26" s="65" t="str">
        <f>IF(I26&lt;&gt;0,SUM(I$12:I26)/COUNT(I$12:I26)," ")</f>
        <v xml:space="preserve"> </v>
      </c>
    </row>
    <row r="27" spans="1:10" x14ac:dyDescent="0.25">
      <c r="A27" s="67">
        <v>12</v>
      </c>
      <c r="B27" s="36">
        <f>'Fig12'!D$2</f>
        <v>0</v>
      </c>
      <c r="C27" s="38">
        <f>'Fig12'!E$2</f>
        <v>0</v>
      </c>
      <c r="D27" s="36">
        <f>'Fig12'!F$2</f>
        <v>0</v>
      </c>
      <c r="E27" s="38">
        <f>'Fig12'!G$2</f>
        <v>0</v>
      </c>
      <c r="F27" s="36">
        <f>'Fig12'!H$2</f>
        <v>0</v>
      </c>
      <c r="G27" s="37">
        <f>'Fig12'!I$2</f>
        <v>0</v>
      </c>
      <c r="H27" s="57">
        <f>'Fig12'!J$2</f>
        <v>0</v>
      </c>
      <c r="I27" s="57">
        <f>'Fig12'!K$2</f>
        <v>0</v>
      </c>
      <c r="J27" s="65" t="str">
        <f>IF(I27&lt;&gt;0,SUM(I$12:I27)/COUNT(I$12:I27)," ")</f>
        <v xml:space="preserve"> </v>
      </c>
    </row>
    <row r="28" spans="1:10" x14ac:dyDescent="0.25">
      <c r="A28" s="67">
        <v>13</v>
      </c>
      <c r="B28" s="36">
        <f>'Fig13'!D$2</f>
        <v>0</v>
      </c>
      <c r="C28" s="38">
        <f>'Fig13'!E$2</f>
        <v>0</v>
      </c>
      <c r="D28" s="36">
        <f>'Fig13'!F$2</f>
        <v>0</v>
      </c>
      <c r="E28" s="38">
        <f>'Fig13'!G$2</f>
        <v>0</v>
      </c>
      <c r="F28" s="36">
        <f>'Fig13'!H$2</f>
        <v>0</v>
      </c>
      <c r="G28" s="37">
        <f>'Fig13'!I$2</f>
        <v>0</v>
      </c>
      <c r="H28" s="57">
        <f>'Fig13'!J$2</f>
        <v>0</v>
      </c>
      <c r="I28" s="57">
        <f>'Fig13'!K$2</f>
        <v>0</v>
      </c>
      <c r="J28" s="65" t="str">
        <f>IF(I28&lt;&gt;0,SUM(I$12:I28)/COUNT(I$12:I28)," ")</f>
        <v xml:space="preserve"> </v>
      </c>
    </row>
    <row r="29" spans="1:10" x14ac:dyDescent="0.25">
      <c r="A29" s="67">
        <v>14</v>
      </c>
      <c r="B29" s="36">
        <f>'Fig14'!D$2</f>
        <v>0</v>
      </c>
      <c r="C29" s="38">
        <f>'Fig14'!E$2</f>
        <v>0</v>
      </c>
      <c r="D29" s="36">
        <f>'Fig14'!F$2</f>
        <v>0</v>
      </c>
      <c r="E29" s="38">
        <f>'Fig14'!G$2</f>
        <v>0</v>
      </c>
      <c r="F29" s="36">
        <f>'Fig14'!H$2</f>
        <v>0</v>
      </c>
      <c r="G29" s="37">
        <f>'Fig14'!I$2</f>
        <v>0</v>
      </c>
      <c r="H29" s="57">
        <f>'Fig14'!J$2</f>
        <v>0</v>
      </c>
      <c r="I29" s="57">
        <f>'Fig14'!K$2</f>
        <v>0</v>
      </c>
      <c r="J29" s="65" t="str">
        <f>IF(I29&lt;&gt;0,SUM(I$12:I29)/COUNT(I$12:I29)," ")</f>
        <v xml:space="preserve"> </v>
      </c>
    </row>
    <row r="30" spans="1:10" x14ac:dyDescent="0.25">
      <c r="A30" s="67">
        <v>15</v>
      </c>
      <c r="B30" s="36">
        <f>'Fig15'!D$2</f>
        <v>0</v>
      </c>
      <c r="C30" s="38">
        <f>'Fig15'!E$2</f>
        <v>0</v>
      </c>
      <c r="D30" s="36">
        <f>'Fig15'!F$2</f>
        <v>0</v>
      </c>
      <c r="E30" s="38">
        <f>'Fig15'!G$2</f>
        <v>0</v>
      </c>
      <c r="F30" s="36">
        <f>'Fig15'!H$2</f>
        <v>0</v>
      </c>
      <c r="G30" s="37">
        <f>'Fig15'!I$2</f>
        <v>0</v>
      </c>
      <c r="H30" s="57">
        <f>'Fig15'!J$2</f>
        <v>0</v>
      </c>
      <c r="I30" s="57">
        <f>'Fig15'!K$2</f>
        <v>0</v>
      </c>
      <c r="J30" s="65" t="str">
        <f>IF(I30&lt;&gt;0,SUM(I$12:I30)/COUNT(I$12:I30)," ")</f>
        <v xml:space="preserve"> </v>
      </c>
    </row>
    <row r="31" spans="1:10" x14ac:dyDescent="0.25">
      <c r="A31" s="67">
        <v>16</v>
      </c>
      <c r="B31" s="36">
        <f>'Fig16'!D$2</f>
        <v>0</v>
      </c>
      <c r="C31" s="38">
        <f>'Fig16'!E$2</f>
        <v>0</v>
      </c>
      <c r="D31" s="36">
        <f>'Fig16'!F$2</f>
        <v>0</v>
      </c>
      <c r="E31" s="38">
        <f>'Fig16'!G$2</f>
        <v>0</v>
      </c>
      <c r="F31" s="36">
        <f>'Fig16'!H$2</f>
        <v>0</v>
      </c>
      <c r="G31" s="37">
        <f>'Fig16'!I$2</f>
        <v>0</v>
      </c>
      <c r="H31" s="57">
        <f>'Fig16'!J$2</f>
        <v>0</v>
      </c>
      <c r="I31" s="57">
        <f>'Fig16'!K$2</f>
        <v>0</v>
      </c>
      <c r="J31" s="65" t="str">
        <f>IF(I31&lt;&gt;0,SUM(I$12:I31)/COUNT(I$12:I31)," ")</f>
        <v xml:space="preserve"> </v>
      </c>
    </row>
    <row r="32" spans="1:10" x14ac:dyDescent="0.25">
      <c r="A32" s="67">
        <v>17</v>
      </c>
      <c r="B32" s="36">
        <f>'Fig17'!D$2</f>
        <v>0</v>
      </c>
      <c r="C32" s="38">
        <f>'Fig17'!E$2</f>
        <v>0</v>
      </c>
      <c r="D32" s="36">
        <f>'Fig17'!F$2</f>
        <v>0</v>
      </c>
      <c r="E32" s="38">
        <f>'Fig17'!G$2</f>
        <v>0</v>
      </c>
      <c r="F32" s="36">
        <f>'Fig17'!H$2</f>
        <v>0</v>
      </c>
      <c r="G32" s="37">
        <f>'Fig17'!I$2</f>
        <v>0</v>
      </c>
      <c r="H32" s="57">
        <f>'Fig17'!J$2</f>
        <v>0</v>
      </c>
      <c r="I32" s="57">
        <f>'Fig17'!K$2</f>
        <v>0</v>
      </c>
      <c r="J32" s="65" t="str">
        <f>IF(I32&lt;&gt;0,SUM(I$12:I32)/COUNT(I$12:I32)," ")</f>
        <v xml:space="preserve"> </v>
      </c>
    </row>
    <row r="33" spans="1:10" x14ac:dyDescent="0.25">
      <c r="A33" s="67">
        <v>18</v>
      </c>
      <c r="B33" s="36">
        <f>'Fig18'!D$2</f>
        <v>0</v>
      </c>
      <c r="C33" s="38">
        <f>'Fig18'!E$2</f>
        <v>0</v>
      </c>
      <c r="D33" s="36">
        <f>'Fig18'!F$2</f>
        <v>0</v>
      </c>
      <c r="E33" s="38">
        <f>'Fig18'!G$2</f>
        <v>0</v>
      </c>
      <c r="F33" s="36">
        <f>'Fig18'!H$2</f>
        <v>0</v>
      </c>
      <c r="G33" s="37">
        <f>'Fig18'!I$2</f>
        <v>0</v>
      </c>
      <c r="H33" s="57">
        <f>'Fig18'!J$2</f>
        <v>0</v>
      </c>
      <c r="I33" s="57">
        <f>'Fig18'!K$2</f>
        <v>0</v>
      </c>
      <c r="J33" s="65" t="str">
        <f>IF(I33&lt;&gt;0,SUM(I$12:I33)/COUNT(I$12:I33)," ")</f>
        <v xml:space="preserve"> </v>
      </c>
    </row>
    <row r="34" spans="1:10" x14ac:dyDescent="0.25">
      <c r="A34" s="67">
        <v>19</v>
      </c>
      <c r="B34" s="36">
        <f>'Fig19'!D$2</f>
        <v>0</v>
      </c>
      <c r="C34" s="38">
        <f>'Fig19'!E$2</f>
        <v>0</v>
      </c>
      <c r="D34" s="36">
        <f>'Fig19'!F$2</f>
        <v>0</v>
      </c>
      <c r="E34" s="38">
        <f>'Fig19'!G$2</f>
        <v>0</v>
      </c>
      <c r="F34" s="36">
        <f>'Fig19'!H$2</f>
        <v>0</v>
      </c>
      <c r="G34" s="37">
        <f>'Fig19'!I$2</f>
        <v>0</v>
      </c>
      <c r="H34" s="57">
        <f>'Fig19'!J$2</f>
        <v>0</v>
      </c>
      <c r="I34" s="57">
        <f>'Fig19'!K$2</f>
        <v>0</v>
      </c>
      <c r="J34" s="65" t="str">
        <f>IF(I34&lt;&gt;0,SUM(I$12:I34)/COUNT(I$12:I34)," ")</f>
        <v xml:space="preserve"> </v>
      </c>
    </row>
    <row r="35" spans="1:10" x14ac:dyDescent="0.25">
      <c r="A35" s="67">
        <v>20</v>
      </c>
      <c r="B35" s="36">
        <f>'Fig20'!D$2</f>
        <v>0</v>
      </c>
      <c r="C35" s="38">
        <f>'Fig20'!E$2</f>
        <v>0</v>
      </c>
      <c r="D35" s="36">
        <f>'Fig20'!F$2</f>
        <v>0</v>
      </c>
      <c r="E35" s="38">
        <f>'Fig20'!G$2</f>
        <v>0</v>
      </c>
      <c r="F35" s="36">
        <f>'Fig20'!H$2</f>
        <v>0</v>
      </c>
      <c r="G35" s="37">
        <f>'Fig20'!I$2</f>
        <v>0</v>
      </c>
      <c r="H35" s="57">
        <f>'Fig20'!J$2</f>
        <v>0</v>
      </c>
      <c r="I35" s="57">
        <f>'Fig20'!K$2</f>
        <v>0</v>
      </c>
      <c r="J35" s="65" t="str">
        <f>IF(I35&lt;&gt;0,SUM(I$12:I35)/COUNT(I$12:I35)," ")</f>
        <v xml:space="preserve"> </v>
      </c>
    </row>
    <row r="36" spans="1:10" x14ac:dyDescent="0.25">
      <c r="A36" s="67">
        <v>21</v>
      </c>
      <c r="B36" s="36">
        <f>'Fig21'!D$2</f>
        <v>0</v>
      </c>
      <c r="C36" s="38">
        <f>'Fig21'!E$2</f>
        <v>0</v>
      </c>
      <c r="D36" s="36">
        <f>'Fig21'!F$2</f>
        <v>0</v>
      </c>
      <c r="E36" s="38">
        <f>'Fig21'!G$2</f>
        <v>0</v>
      </c>
      <c r="F36" s="36">
        <f>'Fig21'!H$2</f>
        <v>0</v>
      </c>
      <c r="G36" s="37">
        <f>'Fig21'!I$2</f>
        <v>0</v>
      </c>
      <c r="H36" s="57">
        <f>'Fig21'!J$2</f>
        <v>0</v>
      </c>
      <c r="I36" s="57">
        <f>'Fig21'!K$2</f>
        <v>0</v>
      </c>
      <c r="J36" s="65" t="str">
        <f>IF(I36&lt;&gt;0,SUM(I$12:I36)/COUNT(I$12:I36)," ")</f>
        <v xml:space="preserve"> </v>
      </c>
    </row>
    <row r="37" spans="1:10" x14ac:dyDescent="0.25">
      <c r="A37" s="67">
        <v>22</v>
      </c>
      <c r="B37" s="36">
        <f>'Fig22'!D$2</f>
        <v>0</v>
      </c>
      <c r="C37" s="38">
        <f>'Fig22'!E$2</f>
        <v>0</v>
      </c>
      <c r="D37" s="36">
        <f>'Fig22'!F$2</f>
        <v>0</v>
      </c>
      <c r="E37" s="38">
        <f>'Fig22'!G$2</f>
        <v>0</v>
      </c>
      <c r="F37" s="36">
        <f>'Fig22'!H$2</f>
        <v>0</v>
      </c>
      <c r="G37" s="37">
        <f>'Fig22'!I$2</f>
        <v>0</v>
      </c>
      <c r="H37" s="57">
        <f>'Fig22'!J$2</f>
        <v>0</v>
      </c>
      <c r="I37" s="57">
        <f>'Fig22'!K$2</f>
        <v>0</v>
      </c>
      <c r="J37" s="65" t="str">
        <f>IF(I37&lt;&gt;0,SUM(I$12:I37)/COUNT(I$12:I37)," ")</f>
        <v xml:space="preserve"> </v>
      </c>
    </row>
    <row r="38" spans="1:10" x14ac:dyDescent="0.25">
      <c r="A38" s="67">
        <v>23</v>
      </c>
      <c r="B38" s="36">
        <f>'Fig23'!D$2</f>
        <v>0</v>
      </c>
      <c r="C38" s="38">
        <f>'Fig23'!E$2</f>
        <v>0</v>
      </c>
      <c r="D38" s="36">
        <f>'Fig23'!F$2</f>
        <v>0</v>
      </c>
      <c r="E38" s="38">
        <f>'Fig23'!G$2</f>
        <v>0</v>
      </c>
      <c r="F38" s="36">
        <f>'Fig23'!H$2</f>
        <v>0</v>
      </c>
      <c r="G38" s="37">
        <f>'Fig23'!I$2</f>
        <v>0</v>
      </c>
      <c r="H38" s="57">
        <f>'Fig23'!J$2</f>
        <v>0</v>
      </c>
      <c r="I38" s="57">
        <f>'Fig23'!K$2</f>
        <v>0</v>
      </c>
      <c r="J38" s="65" t="str">
        <f>IF(I38&lt;&gt;0,SUM(I$12:I38)/COUNT(I$12:I38)," ")</f>
        <v xml:space="preserve"> </v>
      </c>
    </row>
    <row r="39" spans="1:10" ht="15.75" thickBot="1" x14ac:dyDescent="0.3">
      <c r="A39" s="68">
        <v>24</v>
      </c>
      <c r="B39" s="51">
        <f>'Fig24'!D$2</f>
        <v>0</v>
      </c>
      <c r="C39" s="52">
        <f>'Fig24'!E$2</f>
        <v>0</v>
      </c>
      <c r="D39" s="51">
        <f>'Fig24'!F$2</f>
        <v>0</v>
      </c>
      <c r="E39" s="52">
        <f>'Fig24'!G$2</f>
        <v>0</v>
      </c>
      <c r="F39" s="51">
        <f>'Fig24'!H$2</f>
        <v>0</v>
      </c>
      <c r="G39" s="55">
        <f>'Fig24'!I$2</f>
        <v>0</v>
      </c>
      <c r="H39" s="57">
        <f>'Fig24'!J$2</f>
        <v>0</v>
      </c>
      <c r="I39" s="57">
        <f>'Fig24'!K$2</f>
        <v>0</v>
      </c>
      <c r="J39" s="63"/>
    </row>
    <row r="40" spans="1:10" ht="15.75" thickBot="1" x14ac:dyDescent="0.3">
      <c r="A40" s="70"/>
      <c r="B40" s="70"/>
      <c r="C40" s="70"/>
      <c r="D40" s="70"/>
      <c r="E40" s="70"/>
      <c r="F40" s="71" t="s">
        <v>73</v>
      </c>
      <c r="G40" s="72"/>
      <c r="H40" s="188">
        <f>SUM(H12:H39)</f>
        <v>0</v>
      </c>
      <c r="I40" s="57">
        <f>SUM(I12:I39)</f>
        <v>0</v>
      </c>
      <c r="J40" s="31"/>
    </row>
    <row r="41" spans="1:10" ht="15.75" thickBot="1" x14ac:dyDescent="0.3">
      <c r="A41" s="29"/>
      <c r="B41" s="29"/>
      <c r="C41" s="29"/>
      <c r="D41" s="29"/>
      <c r="E41" s="29"/>
      <c r="F41" s="29"/>
      <c r="G41" s="31"/>
      <c r="H41" s="61" t="s">
        <v>59</v>
      </c>
      <c r="I41" s="63">
        <f>I40/24</f>
        <v>0</v>
      </c>
      <c r="J41" s="31"/>
    </row>
    <row r="42" spans="1:10" x14ac:dyDescent="0.25">
      <c r="A42" s="28" t="s">
        <v>51</v>
      </c>
      <c r="B42" s="29"/>
      <c r="C42" s="29"/>
      <c r="D42" s="29"/>
      <c r="E42" s="29"/>
      <c r="F42" s="29"/>
      <c r="G42" s="29"/>
      <c r="H42" s="29"/>
      <c r="I42" s="29"/>
      <c r="J42" s="31"/>
    </row>
    <row r="43" spans="1:10" x14ac:dyDescent="0.25">
      <c r="A43" s="28" t="s">
        <v>52</v>
      </c>
      <c r="B43" s="29"/>
      <c r="C43" s="29"/>
      <c r="D43" s="29"/>
      <c r="E43" s="29"/>
      <c r="F43" s="29"/>
      <c r="G43" s="29"/>
      <c r="H43" s="29"/>
      <c r="I43" s="29"/>
      <c r="J43" s="31"/>
    </row>
    <row r="44" spans="1:10" x14ac:dyDescent="0.25">
      <c r="A44" s="28" t="s">
        <v>53</v>
      </c>
      <c r="B44" s="29"/>
      <c r="C44" s="29"/>
      <c r="D44" s="29"/>
      <c r="E44" s="29"/>
      <c r="F44" s="29"/>
      <c r="G44" s="29"/>
      <c r="H44" s="29"/>
      <c r="I44" s="29"/>
      <c r="J44" s="31"/>
    </row>
    <row r="45" spans="1:10" x14ac:dyDescent="0.25">
      <c r="A45" s="28" t="s">
        <v>54</v>
      </c>
      <c r="B45" s="29"/>
      <c r="C45" s="29"/>
      <c r="D45" s="29"/>
      <c r="E45" s="29"/>
      <c r="F45" s="29"/>
      <c r="G45" s="29"/>
      <c r="H45" s="29"/>
      <c r="I45" s="29"/>
      <c r="J45" s="31"/>
    </row>
    <row r="46" spans="1:10" ht="15.75" thickBot="1" x14ac:dyDescent="0.3">
      <c r="A46" s="28"/>
      <c r="B46" s="44" t="s">
        <v>35</v>
      </c>
      <c r="C46" s="29"/>
      <c r="D46" s="29"/>
      <c r="E46" s="29"/>
      <c r="F46" s="29" t="s">
        <v>55</v>
      </c>
      <c r="G46" s="29"/>
      <c r="H46" s="29"/>
      <c r="I46" s="29"/>
      <c r="J46" s="31"/>
    </row>
    <row r="47" spans="1:10" x14ac:dyDescent="0.25">
      <c r="A47" s="28"/>
      <c r="B47" s="272" t="str">
        <f>IF(ISBLANK(Résultats!C4),"",Résultats!C4)</f>
        <v/>
      </c>
      <c r="C47" s="273"/>
      <c r="D47" s="274"/>
      <c r="E47" s="29"/>
      <c r="F47" s="260"/>
      <c r="G47" s="261"/>
      <c r="H47" s="262"/>
      <c r="I47" s="29"/>
      <c r="J47" s="31"/>
    </row>
    <row r="48" spans="1:10" x14ac:dyDescent="0.25">
      <c r="A48" s="28"/>
      <c r="B48" s="29"/>
      <c r="C48" s="29"/>
      <c r="D48" s="29"/>
      <c r="E48" s="29"/>
      <c r="F48" s="263"/>
      <c r="G48" s="264"/>
      <c r="H48" s="265"/>
      <c r="I48" s="29"/>
      <c r="J48" s="31"/>
    </row>
    <row r="49" spans="1:10" x14ac:dyDescent="0.25">
      <c r="A49" s="28"/>
      <c r="B49" s="29"/>
      <c r="C49" s="29"/>
      <c r="D49" s="29"/>
      <c r="E49" s="29"/>
      <c r="F49" s="263"/>
      <c r="G49" s="264"/>
      <c r="H49" s="265"/>
      <c r="I49" s="29"/>
      <c r="J49" s="31"/>
    </row>
    <row r="50" spans="1:10" x14ac:dyDescent="0.25">
      <c r="A50" s="28"/>
      <c r="B50" s="29"/>
      <c r="C50" s="29"/>
      <c r="D50" s="29"/>
      <c r="E50" s="29"/>
      <c r="F50" s="263"/>
      <c r="G50" s="264"/>
      <c r="H50" s="265"/>
      <c r="I50" s="29"/>
      <c r="J50" s="31"/>
    </row>
    <row r="51" spans="1:10" ht="15.75" thickBot="1" x14ac:dyDescent="0.3">
      <c r="A51" s="28"/>
      <c r="B51" s="29"/>
      <c r="C51" s="29"/>
      <c r="D51" s="29"/>
      <c r="E51" s="29"/>
      <c r="F51" s="266"/>
      <c r="G51" s="267"/>
      <c r="H51" s="268"/>
      <c r="I51" s="29"/>
      <c r="J51" s="31"/>
    </row>
    <row r="52" spans="1:10" ht="15.75" thickBot="1" x14ac:dyDescent="0.3">
      <c r="A52" s="193" t="s">
        <v>74</v>
      </c>
      <c r="B52" s="39"/>
      <c r="C52" s="39"/>
      <c r="D52" s="39"/>
      <c r="E52" s="39"/>
      <c r="F52" s="39"/>
      <c r="G52" s="39"/>
      <c r="H52" s="39"/>
      <c r="I52" s="39"/>
      <c r="J52" s="73"/>
    </row>
  </sheetData>
  <sheetProtection algorithmName="SHA-512" hashValue="GMO3VhnpgqYpISF73OvQNpsbTtk+TTztiRAPcmjsi4xt+rApclO8rsXmnI0FZiI2WdQ08qB0MFU1OcBM2mkhLg==" saltValue="n7NMmA2f7kEb2H5IvqDJ6w==" spinCount="100000" sheet="1" objects="1" scenarios="1"/>
  <mergeCells count="36">
    <mergeCell ref="I3:J3"/>
    <mergeCell ref="F17:G17"/>
    <mergeCell ref="F18:G18"/>
    <mergeCell ref="F19:G19"/>
    <mergeCell ref="F11:G11"/>
    <mergeCell ref="F12:G12"/>
    <mergeCell ref="F13:G13"/>
    <mergeCell ref="F14:G14"/>
    <mergeCell ref="F15:G15"/>
    <mergeCell ref="F16:G16"/>
    <mergeCell ref="B13:C13"/>
    <mergeCell ref="B14:C14"/>
    <mergeCell ref="B15:C15"/>
    <mergeCell ref="B16:C16"/>
    <mergeCell ref="D16:E16"/>
    <mergeCell ref="D17:E17"/>
    <mergeCell ref="D18:E18"/>
    <mergeCell ref="D19:E19"/>
    <mergeCell ref="D11:E11"/>
    <mergeCell ref="D12:E12"/>
    <mergeCell ref="F47:H51"/>
    <mergeCell ref="A1:J1"/>
    <mergeCell ref="B47:D47"/>
    <mergeCell ref="B2:G2"/>
    <mergeCell ref="C3:G3"/>
    <mergeCell ref="C4:G4"/>
    <mergeCell ref="I2:J2"/>
    <mergeCell ref="I4:J4"/>
    <mergeCell ref="D13:E13"/>
    <mergeCell ref="D14:E14"/>
    <mergeCell ref="D15:E15"/>
    <mergeCell ref="B17:C17"/>
    <mergeCell ref="B18:C18"/>
    <mergeCell ref="B19:C19"/>
    <mergeCell ref="B11:C11"/>
    <mergeCell ref="B12:C12"/>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J52"/>
  <sheetViews>
    <sheetView workbookViewId="0">
      <selection activeCell="B2" sqref="B2:G2"/>
    </sheetView>
  </sheetViews>
  <sheetFormatPr baseColWidth="10" defaultColWidth="10.7109375" defaultRowHeight="15" x14ac:dyDescent="0.25"/>
  <cols>
    <col min="1" max="1" width="14.42578125" customWidth="1"/>
    <col min="8" max="8" width="17" bestFit="1" customWidth="1"/>
  </cols>
  <sheetData>
    <row r="1" spans="1:10" ht="98.65" customHeight="1" x14ac:dyDescent="0.25">
      <c r="A1" s="305" t="s">
        <v>31</v>
      </c>
      <c r="B1" s="306"/>
      <c r="C1" s="306"/>
      <c r="D1" s="306"/>
      <c r="E1" s="306"/>
      <c r="F1" s="306"/>
      <c r="G1" s="306"/>
      <c r="H1" s="306"/>
      <c r="I1" s="306"/>
      <c r="J1" s="307"/>
    </row>
    <row r="2" spans="1:10" x14ac:dyDescent="0.25">
      <c r="A2" s="11" t="s">
        <v>32</v>
      </c>
      <c r="B2" s="296" t="str">
        <f>IF(ISBLANK(Résultats!A9)," ",Résultats!A9)</f>
        <v xml:space="preserve"> </v>
      </c>
      <c r="C2" s="297"/>
      <c r="D2" s="297"/>
      <c r="E2" s="297"/>
      <c r="F2" s="297"/>
      <c r="G2" s="298"/>
      <c r="H2" s="22" t="s">
        <v>33</v>
      </c>
      <c r="I2" s="296" t="str">
        <f>IF(ISBLANK(Résultats!D9),"",Résultats!D9)</f>
        <v/>
      </c>
      <c r="J2" s="308"/>
    </row>
    <row r="3" spans="1:10" x14ac:dyDescent="0.25">
      <c r="A3" s="11" t="s">
        <v>34</v>
      </c>
      <c r="B3" s="23"/>
      <c r="C3" s="296" t="str">
        <f>IF(ISBLANK(Résultats!G9),"",Résultats!G9)</f>
        <v/>
      </c>
      <c r="D3" s="297"/>
      <c r="E3" s="297"/>
      <c r="F3" s="297"/>
      <c r="G3" s="298"/>
      <c r="H3" s="22" t="s">
        <v>64</v>
      </c>
      <c r="I3" s="293" t="str">
        <f>IF(Résultats!F9="X"," moins de 21 ans","")</f>
        <v/>
      </c>
      <c r="J3" s="308"/>
    </row>
    <row r="4" spans="1:10" x14ac:dyDescent="0.25">
      <c r="A4" s="11" t="s">
        <v>36</v>
      </c>
      <c r="B4" s="22"/>
      <c r="C4" s="296" t="str">
        <f>IF(ISBLANK(Résultats!C2),"",Résultats!C2)</f>
        <v xml:space="preserve"> </v>
      </c>
      <c r="D4" s="297"/>
      <c r="E4" s="297"/>
      <c r="F4" s="297"/>
      <c r="G4" s="298"/>
      <c r="H4" s="22" t="s">
        <v>37</v>
      </c>
      <c r="I4" s="296" t="str">
        <f>IF(ISBLANK(Résultats!J2),"",Résultats!J2)</f>
        <v xml:space="preserve"> </v>
      </c>
      <c r="J4" s="308"/>
    </row>
    <row r="5" spans="1:10" x14ac:dyDescent="0.25">
      <c r="A5" s="11" t="s">
        <v>38</v>
      </c>
      <c r="B5" s="22"/>
      <c r="C5" s="22"/>
      <c r="D5" s="22"/>
      <c r="E5" s="22"/>
      <c r="F5" s="22"/>
      <c r="G5" s="22"/>
      <c r="H5" s="22"/>
      <c r="I5" s="22"/>
      <c r="J5" s="12"/>
    </row>
    <row r="6" spans="1:10" x14ac:dyDescent="0.25">
      <c r="A6" s="74" t="s">
        <v>39</v>
      </c>
      <c r="B6" s="75"/>
      <c r="C6" s="75"/>
      <c r="D6" s="75"/>
      <c r="E6" s="75"/>
      <c r="F6" s="75"/>
      <c r="G6" s="75"/>
      <c r="H6" s="22"/>
      <c r="I6" s="22"/>
      <c r="J6" s="12"/>
    </row>
    <row r="7" spans="1:10" x14ac:dyDescent="0.25">
      <c r="A7" s="74" t="s">
        <v>40</v>
      </c>
      <c r="B7" s="75"/>
      <c r="C7" s="75"/>
      <c r="D7" s="75"/>
      <c r="E7" s="75"/>
      <c r="F7" s="75"/>
      <c r="G7" s="75"/>
      <c r="H7" s="22"/>
      <c r="I7" s="22"/>
      <c r="J7" s="12"/>
    </row>
    <row r="8" spans="1:10" x14ac:dyDescent="0.25">
      <c r="A8" s="15" t="s">
        <v>41</v>
      </c>
      <c r="B8" s="24"/>
      <c r="C8" s="24"/>
      <c r="D8" s="24"/>
      <c r="E8" s="24"/>
      <c r="F8" s="24"/>
      <c r="G8" s="24"/>
      <c r="H8" s="22"/>
      <c r="I8" s="22"/>
      <c r="J8" s="12"/>
    </row>
    <row r="9" spans="1:10" x14ac:dyDescent="0.25">
      <c r="A9" s="15" t="s">
        <v>42</v>
      </c>
      <c r="B9" s="24"/>
      <c r="C9" s="24"/>
      <c r="D9" s="24"/>
      <c r="E9" s="24"/>
      <c r="F9" s="24"/>
      <c r="G9" s="24"/>
      <c r="H9" s="22"/>
      <c r="I9" s="22"/>
      <c r="J9" s="12"/>
    </row>
    <row r="10" spans="1:10" ht="15.75" thickBot="1" x14ac:dyDescent="0.3">
      <c r="A10" s="15" t="s">
        <v>43</v>
      </c>
      <c r="B10" s="24"/>
      <c r="C10" s="24"/>
      <c r="D10" s="24"/>
      <c r="E10" s="24"/>
      <c r="F10" s="24"/>
      <c r="G10" s="24"/>
      <c r="H10" s="22"/>
      <c r="I10" s="22"/>
      <c r="J10" s="12"/>
    </row>
    <row r="11" spans="1:10" ht="60" x14ac:dyDescent="0.25">
      <c r="A11" s="76" t="s">
        <v>44</v>
      </c>
      <c r="B11" s="301" t="s">
        <v>61</v>
      </c>
      <c r="C11" s="302"/>
      <c r="D11" s="301" t="s">
        <v>62</v>
      </c>
      <c r="E11" s="302"/>
      <c r="F11" s="301" t="s">
        <v>63</v>
      </c>
      <c r="G11" s="304"/>
      <c r="H11" s="77" t="s">
        <v>45</v>
      </c>
      <c r="I11" s="78" t="s">
        <v>46</v>
      </c>
      <c r="J11" s="79" t="s">
        <v>58</v>
      </c>
    </row>
    <row r="12" spans="1:10" x14ac:dyDescent="0.25">
      <c r="A12" s="80">
        <v>1</v>
      </c>
      <c r="B12" s="299">
        <f>'Fig1'!D$3</f>
        <v>0</v>
      </c>
      <c r="C12" s="300"/>
      <c r="D12" s="299">
        <f>'Fig1'!E$3</f>
        <v>0</v>
      </c>
      <c r="E12" s="300"/>
      <c r="F12" s="299">
        <f>'Fig1'!F$3</f>
        <v>0</v>
      </c>
      <c r="G12" s="303"/>
      <c r="H12" s="81">
        <f>'Fig1'!G$3</f>
        <v>0</v>
      </c>
      <c r="I12" s="81">
        <f>'Fig1'!H3</f>
        <v>0</v>
      </c>
      <c r="J12" s="82" t="str">
        <f>IF( I13=0," ",I12)</f>
        <v xml:space="preserve"> </v>
      </c>
    </row>
    <row r="13" spans="1:10" x14ac:dyDescent="0.25">
      <c r="A13" s="80">
        <v>2</v>
      </c>
      <c r="B13" s="299">
        <f>'Fig2'!D$3</f>
        <v>0</v>
      </c>
      <c r="C13" s="300"/>
      <c r="D13" s="299">
        <f>'Fig2'!E$3</f>
        <v>0</v>
      </c>
      <c r="E13" s="300"/>
      <c r="F13" s="299">
        <f>'Fig2'!F$3</f>
        <v>0</v>
      </c>
      <c r="G13" s="303"/>
      <c r="H13" s="81">
        <f>'Fig2'!G$3</f>
        <v>0</v>
      </c>
      <c r="I13" s="81">
        <f>'Fig2'!H$3</f>
        <v>0</v>
      </c>
      <c r="J13" s="82" t="str">
        <f>IF(I13&lt;&gt;0,SUM(I$12:I13)/COUNT(I$12:I13)," ")</f>
        <v xml:space="preserve"> </v>
      </c>
    </row>
    <row r="14" spans="1:10" x14ac:dyDescent="0.25">
      <c r="A14" s="80">
        <v>3</v>
      </c>
      <c r="B14" s="299">
        <f>'Fig3'!D$3</f>
        <v>0</v>
      </c>
      <c r="C14" s="300"/>
      <c r="D14" s="299">
        <f>'Fig3'!E$3</f>
        <v>0</v>
      </c>
      <c r="E14" s="300"/>
      <c r="F14" s="299">
        <f>'Fig3'!F$3</f>
        <v>0</v>
      </c>
      <c r="G14" s="303"/>
      <c r="H14" s="81">
        <f>'Fig3'!G$3</f>
        <v>0</v>
      </c>
      <c r="I14" s="81">
        <f>'Fig3'!H$3</f>
        <v>0</v>
      </c>
      <c r="J14" s="82" t="str">
        <f>IF(I14&lt;&gt;0,SUM(I$12:I14)/COUNT(I$12:I14)," ")</f>
        <v xml:space="preserve"> </v>
      </c>
    </row>
    <row r="15" spans="1:10" x14ac:dyDescent="0.25">
      <c r="A15" s="80">
        <v>4</v>
      </c>
      <c r="B15" s="299">
        <f>'Fig4'!D$3</f>
        <v>0</v>
      </c>
      <c r="C15" s="300"/>
      <c r="D15" s="299">
        <f>'Fig4'!E$3</f>
        <v>0</v>
      </c>
      <c r="E15" s="300"/>
      <c r="F15" s="299">
        <f>'Fig4'!F$3</f>
        <v>0</v>
      </c>
      <c r="G15" s="303"/>
      <c r="H15" s="81">
        <f>'Fig4'!G$3</f>
        <v>0</v>
      </c>
      <c r="I15" s="81">
        <f>'Fig4'!H$3</f>
        <v>0</v>
      </c>
      <c r="J15" s="82" t="str">
        <f>IF(I15&lt;&gt;0,SUM(I$12:I15)/COUNT(I$12:I15)," ")</f>
        <v xml:space="preserve"> </v>
      </c>
    </row>
    <row r="16" spans="1:10" x14ac:dyDescent="0.25">
      <c r="A16" s="80">
        <v>5</v>
      </c>
      <c r="B16" s="299">
        <f>'Fig5'!D$3</f>
        <v>0</v>
      </c>
      <c r="C16" s="300"/>
      <c r="D16" s="299">
        <f>'Fig5'!E$3</f>
        <v>0</v>
      </c>
      <c r="E16" s="300"/>
      <c r="F16" s="299">
        <f>'Fig5'!F$3</f>
        <v>0</v>
      </c>
      <c r="G16" s="303"/>
      <c r="H16" s="81">
        <f>'Fig5'!G$3</f>
        <v>0</v>
      </c>
      <c r="I16" s="81">
        <f>'Fig5'!H$3</f>
        <v>0</v>
      </c>
      <c r="J16" s="82" t="str">
        <f>IF(I16&lt;&gt;0,SUM(I$12:I16)/COUNT(I$12:I16)," ")</f>
        <v xml:space="preserve"> </v>
      </c>
    </row>
    <row r="17" spans="1:10" x14ac:dyDescent="0.25">
      <c r="A17" s="80">
        <v>6</v>
      </c>
      <c r="B17" s="299">
        <f>'Fig6'!D$3</f>
        <v>0</v>
      </c>
      <c r="C17" s="300"/>
      <c r="D17" s="299">
        <f>'Fig6'!E$3</f>
        <v>0</v>
      </c>
      <c r="E17" s="300"/>
      <c r="F17" s="299">
        <f>'Fig6'!F$3</f>
        <v>0</v>
      </c>
      <c r="G17" s="303"/>
      <c r="H17" s="81">
        <f>'Fig6'!G$3</f>
        <v>0</v>
      </c>
      <c r="I17" s="81">
        <f>'Fig6'!H$3</f>
        <v>0</v>
      </c>
      <c r="J17" s="82" t="str">
        <f>IF(I17&lt;&gt;0,SUM(I$12:I17)/COUNT(I$12:I17)," ")</f>
        <v xml:space="preserve"> </v>
      </c>
    </row>
    <row r="18" spans="1:10" x14ac:dyDescent="0.25">
      <c r="A18" s="80">
        <v>7</v>
      </c>
      <c r="B18" s="299">
        <f>'Fig7'!D$3</f>
        <v>0</v>
      </c>
      <c r="C18" s="300"/>
      <c r="D18" s="299">
        <f>'Fig7'!E$3</f>
        <v>0</v>
      </c>
      <c r="E18" s="300"/>
      <c r="F18" s="299">
        <f>'Fig7'!F$3</f>
        <v>0</v>
      </c>
      <c r="G18" s="303"/>
      <c r="H18" s="81">
        <f>'Fig7'!G$3</f>
        <v>0</v>
      </c>
      <c r="I18" s="81">
        <f>'Fig7'!H$3</f>
        <v>0</v>
      </c>
      <c r="J18" s="82" t="str">
        <f>IF(I18&lt;&gt;0,SUM(I$12:I18)/COUNT(I$12:I18)," ")</f>
        <v xml:space="preserve"> </v>
      </c>
    </row>
    <row r="19" spans="1:10" x14ac:dyDescent="0.25">
      <c r="A19" s="80">
        <v>8</v>
      </c>
      <c r="B19" s="299">
        <f>'Fig8'!D$3</f>
        <v>0</v>
      </c>
      <c r="C19" s="300"/>
      <c r="D19" s="299">
        <f>'Fig8'!E$3</f>
        <v>0</v>
      </c>
      <c r="E19" s="300"/>
      <c r="F19" s="299">
        <f>'Fig8'!F$3</f>
        <v>0</v>
      </c>
      <c r="G19" s="303"/>
      <c r="H19" s="81">
        <f>'Fig8'!G$3</f>
        <v>0</v>
      </c>
      <c r="I19" s="81">
        <f>'Fig8'!H$3</f>
        <v>0</v>
      </c>
      <c r="J19" s="82" t="str">
        <f>IF(I19&lt;&gt;0,SUM(I$12:I19)/COUNT(I$12:I19)," ")</f>
        <v xml:space="preserve"> </v>
      </c>
    </row>
    <row r="20" spans="1:10" x14ac:dyDescent="0.25">
      <c r="A20" s="81"/>
      <c r="B20" s="83"/>
      <c r="C20" s="84"/>
      <c r="D20" s="83"/>
      <c r="E20" s="84"/>
      <c r="F20" s="83"/>
      <c r="G20" s="85"/>
      <c r="H20" s="81"/>
      <c r="I20" s="81"/>
      <c r="J20" s="81" t="str">
        <f>IF(I20&lt;&gt;0,SUM(I$12:I20)/COUNT(I$12:I20)," ")</f>
        <v xml:space="preserve"> </v>
      </c>
    </row>
    <row r="21" spans="1:10" x14ac:dyDescent="0.25">
      <c r="A21" s="173"/>
      <c r="B21" s="176"/>
      <c r="C21" s="177"/>
      <c r="D21" s="176"/>
      <c r="E21" s="177"/>
      <c r="F21" s="176"/>
      <c r="G21" s="178"/>
      <c r="H21" s="173"/>
      <c r="I21" s="173"/>
      <c r="J21" s="174" t="str">
        <f>IF(I21&lt;&gt;0,SUM(I$12:I21)/COUNT(I$12:I21)," ")</f>
        <v xml:space="preserve"> </v>
      </c>
    </row>
    <row r="22" spans="1:10" x14ac:dyDescent="0.25">
      <c r="A22" s="174"/>
      <c r="B22" s="179"/>
      <c r="C22" s="86" t="s">
        <v>47</v>
      </c>
      <c r="D22" s="179"/>
      <c r="E22" s="86" t="s">
        <v>47</v>
      </c>
      <c r="F22" s="179"/>
      <c r="G22" s="25" t="s">
        <v>47</v>
      </c>
      <c r="H22" s="174"/>
      <c r="I22" s="174"/>
      <c r="J22" s="174" t="str">
        <f>IF(I22&lt;&gt;0,SUM(I$12:I22)/COUNT(I$12:I22)," ")</f>
        <v xml:space="preserve"> </v>
      </c>
    </row>
    <row r="23" spans="1:10" x14ac:dyDescent="0.25">
      <c r="A23" s="175"/>
      <c r="B23" s="87" t="s">
        <v>48</v>
      </c>
      <c r="C23" s="88" t="s">
        <v>49</v>
      </c>
      <c r="D23" s="87" t="s">
        <v>49</v>
      </c>
      <c r="E23" s="88" t="s">
        <v>49</v>
      </c>
      <c r="F23" s="87" t="s">
        <v>50</v>
      </c>
      <c r="G23" s="26" t="s">
        <v>49</v>
      </c>
      <c r="H23" s="175"/>
      <c r="I23" s="175"/>
      <c r="J23" s="174" t="str">
        <f>IF(I23&lt;&gt;0,SUM(I$12:I23)/COUNT(I$12:I23)," ")</f>
        <v xml:space="preserve"> </v>
      </c>
    </row>
    <row r="24" spans="1:10" x14ac:dyDescent="0.25">
      <c r="A24" s="80">
        <v>9</v>
      </c>
      <c r="B24" s="13">
        <f>'Fig9'!D$3</f>
        <v>0</v>
      </c>
      <c r="C24" s="21">
        <f>'Fig9'!E$3</f>
        <v>0</v>
      </c>
      <c r="D24" s="13">
        <f>'Fig9'!F$3</f>
        <v>0</v>
      </c>
      <c r="E24" s="21">
        <f>'Fig9'!G$3</f>
        <v>0</v>
      </c>
      <c r="F24" s="13">
        <f>'Fig9'!H$3</f>
        <v>0</v>
      </c>
      <c r="G24" s="18">
        <f>'Fig9'!I$3</f>
        <v>0</v>
      </c>
      <c r="H24" s="81">
        <f>'Fig9'!J$3</f>
        <v>0</v>
      </c>
      <c r="I24" s="81">
        <f>'Fig9'!K$3</f>
        <v>0</v>
      </c>
      <c r="J24" s="82" t="str">
        <f>IF(I24&lt;&gt;0,SUM(I$12:I24)/COUNT(I$12:I24)," ")</f>
        <v xml:space="preserve"> </v>
      </c>
    </row>
    <row r="25" spans="1:10" x14ac:dyDescent="0.25">
      <c r="A25" s="80">
        <v>10</v>
      </c>
      <c r="B25" s="13">
        <f>'Fig10'!D$3</f>
        <v>0</v>
      </c>
      <c r="C25" s="21">
        <f>'Fig10'!E$3</f>
        <v>0</v>
      </c>
      <c r="D25" s="13">
        <f>'Fig10'!F$3</f>
        <v>0</v>
      </c>
      <c r="E25" s="21">
        <f>'Fig10'!G$3</f>
        <v>0</v>
      </c>
      <c r="F25" s="13">
        <f>'Fig10'!H$3</f>
        <v>0</v>
      </c>
      <c r="G25" s="18">
        <f>'Fig10'!I$3</f>
        <v>0</v>
      </c>
      <c r="H25" s="81">
        <f>'Fig10'!J$3</f>
        <v>0</v>
      </c>
      <c r="I25" s="81">
        <f>'Fig10'!K$3</f>
        <v>0</v>
      </c>
      <c r="J25" s="82" t="str">
        <f>IF(I25&lt;&gt;0,SUM(I$12:I25)/COUNT(I$12:I25)," ")</f>
        <v xml:space="preserve"> </v>
      </c>
    </row>
    <row r="26" spans="1:10" x14ac:dyDescent="0.25">
      <c r="A26" s="80">
        <v>11</v>
      </c>
      <c r="B26" s="13">
        <f>'Fig11'!D$3</f>
        <v>0</v>
      </c>
      <c r="C26" s="21">
        <f>'Fig11'!E$3</f>
        <v>0</v>
      </c>
      <c r="D26" s="13">
        <f>'Fig11'!F$3</f>
        <v>0</v>
      </c>
      <c r="E26" s="21">
        <f>'Fig11'!G$3</f>
        <v>0</v>
      </c>
      <c r="F26" s="13">
        <f>'Fig11'!H$3</f>
        <v>0</v>
      </c>
      <c r="G26" s="18">
        <f>'Fig11'!I$3</f>
        <v>0</v>
      </c>
      <c r="H26" s="81">
        <f>'Fig11'!J$3</f>
        <v>0</v>
      </c>
      <c r="I26" s="81">
        <f>'Fig11'!K$3</f>
        <v>0</v>
      </c>
      <c r="J26" s="82" t="str">
        <f>IF(I26&lt;&gt;0,SUM(I$12:I26)/COUNT(I$12:I26)," ")</f>
        <v xml:space="preserve"> </v>
      </c>
    </row>
    <row r="27" spans="1:10" x14ac:dyDescent="0.25">
      <c r="A27" s="80">
        <v>12</v>
      </c>
      <c r="B27" s="13">
        <f>'Fig12'!D$3</f>
        <v>0</v>
      </c>
      <c r="C27" s="21">
        <f>'Fig12'!E$3</f>
        <v>0</v>
      </c>
      <c r="D27" s="13">
        <f>'Fig12'!F$3</f>
        <v>0</v>
      </c>
      <c r="E27" s="21">
        <f>'Fig12'!G$3</f>
        <v>0</v>
      </c>
      <c r="F27" s="13">
        <f>'Fig12'!H$3</f>
        <v>0</v>
      </c>
      <c r="G27" s="18">
        <f>'Fig12'!I$3</f>
        <v>0</v>
      </c>
      <c r="H27" s="81">
        <f>'Fig12'!J$3</f>
        <v>0</v>
      </c>
      <c r="I27" s="81">
        <f>'Fig12'!K$3</f>
        <v>0</v>
      </c>
      <c r="J27" s="82" t="str">
        <f>IF(I27&lt;&gt;0,SUM(I$12:I27)/COUNT(I$12:I27)," ")</f>
        <v xml:space="preserve"> </v>
      </c>
    </row>
    <row r="28" spans="1:10" x14ac:dyDescent="0.25">
      <c r="A28" s="80">
        <v>13</v>
      </c>
      <c r="B28" s="13">
        <f>'Fig13'!D$3</f>
        <v>0</v>
      </c>
      <c r="C28" s="21">
        <f>'Fig13'!E$3</f>
        <v>0</v>
      </c>
      <c r="D28" s="13">
        <f>'Fig13'!F$3</f>
        <v>0</v>
      </c>
      <c r="E28" s="21">
        <f>'Fig13'!G$3</f>
        <v>0</v>
      </c>
      <c r="F28" s="13">
        <f>'Fig13'!H$3</f>
        <v>0</v>
      </c>
      <c r="G28" s="18">
        <f>'Fig13'!I$3</f>
        <v>0</v>
      </c>
      <c r="H28" s="81">
        <f>'Fig13'!J$3</f>
        <v>0</v>
      </c>
      <c r="I28" s="81">
        <f>'Fig13'!K$3</f>
        <v>0</v>
      </c>
      <c r="J28" s="82" t="str">
        <f>IF(I28&lt;&gt;0,SUM(I$12:I28)/COUNT(I$12:I28)," ")</f>
        <v xml:space="preserve"> </v>
      </c>
    </row>
    <row r="29" spans="1:10" x14ac:dyDescent="0.25">
      <c r="A29" s="80">
        <v>14</v>
      </c>
      <c r="B29" s="13">
        <f>'Fig14'!D$3</f>
        <v>0</v>
      </c>
      <c r="C29" s="21">
        <f>'Fig14'!E$3</f>
        <v>0</v>
      </c>
      <c r="D29" s="13">
        <f>'Fig14'!F$3</f>
        <v>0</v>
      </c>
      <c r="E29" s="21">
        <f>'Fig14'!G$3</f>
        <v>0</v>
      </c>
      <c r="F29" s="13">
        <f>'Fig14'!H$3</f>
        <v>0</v>
      </c>
      <c r="G29" s="18">
        <f>'Fig14'!I$3</f>
        <v>0</v>
      </c>
      <c r="H29" s="81">
        <f>'Fig14'!J$3</f>
        <v>0</v>
      </c>
      <c r="I29" s="81">
        <f>'Fig14'!K$3</f>
        <v>0</v>
      </c>
      <c r="J29" s="82" t="str">
        <f>IF(I29&lt;&gt;0,SUM(I$12:I29)/COUNT(I$12:I29)," ")</f>
        <v xml:space="preserve"> </v>
      </c>
    </row>
    <row r="30" spans="1:10" x14ac:dyDescent="0.25">
      <c r="A30" s="80">
        <v>15</v>
      </c>
      <c r="B30" s="13">
        <f>'Fig15'!D$3</f>
        <v>0</v>
      </c>
      <c r="C30" s="21">
        <f>'Fig15'!E$3</f>
        <v>0</v>
      </c>
      <c r="D30" s="13">
        <f>'Fig15'!F$3</f>
        <v>0</v>
      </c>
      <c r="E30" s="21">
        <f>'Fig15'!G$3</f>
        <v>0</v>
      </c>
      <c r="F30" s="13">
        <f>'Fig15'!H$3</f>
        <v>0</v>
      </c>
      <c r="G30" s="18">
        <f>'Fig15'!I$3</f>
        <v>0</v>
      </c>
      <c r="H30" s="81">
        <f>'Fig15'!J$3</f>
        <v>0</v>
      </c>
      <c r="I30" s="81">
        <f>'Fig15'!K$3</f>
        <v>0</v>
      </c>
      <c r="J30" s="82" t="str">
        <f>IF(I30&lt;&gt;0,SUM(I$12:I30)/COUNT(I$12:I30)," ")</f>
        <v xml:space="preserve"> </v>
      </c>
    </row>
    <row r="31" spans="1:10" x14ac:dyDescent="0.25">
      <c r="A31" s="80">
        <v>16</v>
      </c>
      <c r="B31" s="13">
        <f>'Fig16'!D$3</f>
        <v>0</v>
      </c>
      <c r="C31" s="21">
        <f>'Fig16'!E$3</f>
        <v>0</v>
      </c>
      <c r="D31" s="13">
        <f>'Fig16'!F$3</f>
        <v>0</v>
      </c>
      <c r="E31" s="21">
        <f>'Fig16'!G$3</f>
        <v>0</v>
      </c>
      <c r="F31" s="13">
        <f>'Fig16'!H$3</f>
        <v>0</v>
      </c>
      <c r="G31" s="18">
        <f>'Fig16'!I$3</f>
        <v>0</v>
      </c>
      <c r="H31" s="81">
        <f>'Fig16'!J$3</f>
        <v>0</v>
      </c>
      <c r="I31" s="81">
        <f>'Fig16'!K$3</f>
        <v>0</v>
      </c>
      <c r="J31" s="82" t="str">
        <f>IF(I31&lt;&gt;0,SUM(I$12:I31)/COUNT(I$12:I31)," ")</f>
        <v xml:space="preserve"> </v>
      </c>
    </row>
    <row r="32" spans="1:10" x14ac:dyDescent="0.25">
      <c r="A32" s="80">
        <v>17</v>
      </c>
      <c r="B32" s="13">
        <f>'Fig17'!D$3</f>
        <v>0</v>
      </c>
      <c r="C32" s="21">
        <f>'Fig17'!E$3</f>
        <v>0</v>
      </c>
      <c r="D32" s="13">
        <f>'Fig17'!F$3</f>
        <v>0</v>
      </c>
      <c r="E32" s="21">
        <f>'Fig17'!G$3</f>
        <v>0</v>
      </c>
      <c r="F32" s="13">
        <f>'Fig17'!H$3</f>
        <v>0</v>
      </c>
      <c r="G32" s="18">
        <f>'Fig17'!I$3</f>
        <v>0</v>
      </c>
      <c r="H32" s="81">
        <f>'Fig17'!J$3</f>
        <v>0</v>
      </c>
      <c r="I32" s="81">
        <f>'Fig17'!K$3</f>
        <v>0</v>
      </c>
      <c r="J32" s="82" t="str">
        <f>IF(I32&lt;&gt;0,SUM(I$12:I32)/COUNT(I$12:I32)," ")</f>
        <v xml:space="preserve"> </v>
      </c>
    </row>
    <row r="33" spans="1:10" x14ac:dyDescent="0.25">
      <c r="A33" s="80">
        <v>18</v>
      </c>
      <c r="B33" s="13">
        <f>'Fig18'!D$3</f>
        <v>0</v>
      </c>
      <c r="C33" s="21">
        <f>'Fig18'!E$3</f>
        <v>0</v>
      </c>
      <c r="D33" s="13">
        <f>'Fig18'!F$3</f>
        <v>0</v>
      </c>
      <c r="E33" s="21">
        <f>'Fig18'!G$3</f>
        <v>0</v>
      </c>
      <c r="F33" s="13">
        <f>'Fig18'!H$3</f>
        <v>0</v>
      </c>
      <c r="G33" s="18">
        <f>'Fig18'!I$3</f>
        <v>0</v>
      </c>
      <c r="H33" s="81">
        <f>'Fig18'!J$3</f>
        <v>0</v>
      </c>
      <c r="I33" s="81">
        <f>'Fig18'!K$3</f>
        <v>0</v>
      </c>
      <c r="J33" s="82" t="str">
        <f>IF(I33&lt;&gt;0,SUM(I$12:I33)/COUNT(I$12:I33)," ")</f>
        <v xml:space="preserve"> </v>
      </c>
    </row>
    <row r="34" spans="1:10" x14ac:dyDescent="0.25">
      <c r="A34" s="80">
        <v>19</v>
      </c>
      <c r="B34" s="13">
        <f>'Fig19'!D$3</f>
        <v>0</v>
      </c>
      <c r="C34" s="21">
        <f>'Fig19'!E$3</f>
        <v>0</v>
      </c>
      <c r="D34" s="13">
        <f>'Fig19'!F$3</f>
        <v>0</v>
      </c>
      <c r="E34" s="21">
        <f>'Fig19'!G$3</f>
        <v>0</v>
      </c>
      <c r="F34" s="13">
        <f>'Fig19'!H$3</f>
        <v>0</v>
      </c>
      <c r="G34" s="18">
        <f>'Fig19'!I$3</f>
        <v>0</v>
      </c>
      <c r="H34" s="81">
        <f>'Fig19'!J$3</f>
        <v>0</v>
      </c>
      <c r="I34" s="81">
        <f>'Fig19'!K$3</f>
        <v>0</v>
      </c>
      <c r="J34" s="82" t="str">
        <f>IF(I34&lt;&gt;0,SUM(I$12:I34)/COUNT(I$12:I34)," ")</f>
        <v xml:space="preserve"> </v>
      </c>
    </row>
    <row r="35" spans="1:10" x14ac:dyDescent="0.25">
      <c r="A35" s="80">
        <v>20</v>
      </c>
      <c r="B35" s="13">
        <f>'Fig20'!D$3</f>
        <v>0</v>
      </c>
      <c r="C35" s="21">
        <f>'Fig20'!E$3</f>
        <v>0</v>
      </c>
      <c r="D35" s="13">
        <f>'Fig20'!F$3</f>
        <v>0</v>
      </c>
      <c r="E35" s="21">
        <f>'Fig20'!G$3</f>
        <v>0</v>
      </c>
      <c r="F35" s="13">
        <f>'Fig20'!H$3</f>
        <v>0</v>
      </c>
      <c r="G35" s="18">
        <f>'Fig20'!I$3</f>
        <v>0</v>
      </c>
      <c r="H35" s="81">
        <f>'Fig20'!J$3</f>
        <v>0</v>
      </c>
      <c r="I35" s="81">
        <f>'Fig20'!K$3</f>
        <v>0</v>
      </c>
      <c r="J35" s="82" t="str">
        <f>IF(I35&lt;&gt;0,SUM(I$12:I35)/COUNT(I$12:I35)," ")</f>
        <v xml:space="preserve"> </v>
      </c>
    </row>
    <row r="36" spans="1:10" x14ac:dyDescent="0.25">
      <c r="A36" s="80">
        <v>21</v>
      </c>
      <c r="B36" s="13">
        <f>'Fig21'!D$3</f>
        <v>0</v>
      </c>
      <c r="C36" s="21">
        <f>'Fig21'!E$3</f>
        <v>0</v>
      </c>
      <c r="D36" s="13">
        <f>'Fig21'!F$3</f>
        <v>0</v>
      </c>
      <c r="E36" s="21">
        <f>'Fig21'!G$3</f>
        <v>0</v>
      </c>
      <c r="F36" s="13">
        <f>'Fig21'!H$3</f>
        <v>0</v>
      </c>
      <c r="G36" s="18">
        <f>'Fig21'!I$3</f>
        <v>0</v>
      </c>
      <c r="H36" s="81">
        <f>'Fig21'!J$3</f>
        <v>0</v>
      </c>
      <c r="I36" s="81">
        <f>'Fig21'!K$3</f>
        <v>0</v>
      </c>
      <c r="J36" s="82" t="str">
        <f>IF(I36&lt;&gt;0,SUM(I$12:I36)/COUNT(I$12:I36)," ")</f>
        <v xml:space="preserve"> </v>
      </c>
    </row>
    <row r="37" spans="1:10" x14ac:dyDescent="0.25">
      <c r="A37" s="80">
        <v>22</v>
      </c>
      <c r="B37" s="13">
        <f>'Fig22'!D$3</f>
        <v>0</v>
      </c>
      <c r="C37" s="21">
        <f>'Fig22'!E$3</f>
        <v>0</v>
      </c>
      <c r="D37" s="13">
        <f>'Fig22'!F$3</f>
        <v>0</v>
      </c>
      <c r="E37" s="21">
        <f>'Fig22'!G$3</f>
        <v>0</v>
      </c>
      <c r="F37" s="13">
        <f>'Fig22'!H$3</f>
        <v>0</v>
      </c>
      <c r="G37" s="18">
        <f>'Fig22'!I$3</f>
        <v>0</v>
      </c>
      <c r="H37" s="81">
        <f>'Fig22'!J$3</f>
        <v>0</v>
      </c>
      <c r="I37" s="81">
        <f>'Fig22'!K$3</f>
        <v>0</v>
      </c>
      <c r="J37" s="82" t="str">
        <f>IF(I37&lt;&gt;0,SUM(I$12:I37)/COUNT(I$12:I37)," ")</f>
        <v xml:space="preserve"> </v>
      </c>
    </row>
    <row r="38" spans="1:10" x14ac:dyDescent="0.25">
      <c r="A38" s="80">
        <v>23</v>
      </c>
      <c r="B38" s="13">
        <f>'Fig23'!D$3</f>
        <v>0</v>
      </c>
      <c r="C38" s="21">
        <f>'Fig23'!E$3</f>
        <v>0</v>
      </c>
      <c r="D38" s="13">
        <f>'Fig23'!F$3</f>
        <v>0</v>
      </c>
      <c r="E38" s="21">
        <f>'Fig23'!G$3</f>
        <v>0</v>
      </c>
      <c r="F38" s="13">
        <f>'Fig23'!H$3</f>
        <v>0</v>
      </c>
      <c r="G38" s="18">
        <f>'Fig23'!I$3</f>
        <v>0</v>
      </c>
      <c r="H38" s="81">
        <f>'Fig23'!J$3</f>
        <v>0</v>
      </c>
      <c r="I38" s="81">
        <f>'Fig23'!K$3</f>
        <v>0</v>
      </c>
      <c r="J38" s="82" t="str">
        <f>IF(I38&lt;&gt;0,SUM(I$12:I38)/COUNT(I$12:I38)," ")</f>
        <v xml:space="preserve"> </v>
      </c>
    </row>
    <row r="39" spans="1:10" ht="15.75" thickBot="1" x14ac:dyDescent="0.3">
      <c r="A39" s="89">
        <v>24</v>
      </c>
      <c r="B39" s="90">
        <f>'Fig24'!D$3</f>
        <v>0</v>
      </c>
      <c r="C39" s="91">
        <f>'Fig24'!E$3</f>
        <v>0</v>
      </c>
      <c r="D39" s="90">
        <f>'Fig24'!F$3</f>
        <v>0</v>
      </c>
      <c r="E39" s="91">
        <f>'Fig24'!G$3</f>
        <v>0</v>
      </c>
      <c r="F39" s="90">
        <f>'Fig24'!H$3</f>
        <v>0</v>
      </c>
      <c r="G39" s="92">
        <f>'Fig24'!I$3</f>
        <v>0</v>
      </c>
      <c r="H39" s="81">
        <f>'Fig24'!J$3</f>
        <v>0</v>
      </c>
      <c r="I39" s="81">
        <f>'Fig24'!K$3</f>
        <v>0</v>
      </c>
      <c r="J39" s="93"/>
    </row>
    <row r="40" spans="1:10" ht="15.75" thickBot="1" x14ac:dyDescent="0.3">
      <c r="A40" s="94"/>
      <c r="B40" s="94"/>
      <c r="C40" s="94"/>
      <c r="D40" s="94"/>
      <c r="E40" s="94"/>
      <c r="F40" s="95" t="s">
        <v>73</v>
      </c>
      <c r="G40" s="96"/>
      <c r="H40" s="191">
        <f>SUM(H12:H39)</f>
        <v>0</v>
      </c>
      <c r="I40" s="81">
        <f>SUM(I12:I39)</f>
        <v>0</v>
      </c>
      <c r="J40" s="12"/>
    </row>
    <row r="41" spans="1:10" ht="15.75" thickBot="1" x14ac:dyDescent="0.3">
      <c r="A41" s="22"/>
      <c r="B41" s="22"/>
      <c r="C41" s="22"/>
      <c r="D41" s="22"/>
      <c r="E41" s="22"/>
      <c r="F41" s="22"/>
      <c r="G41" s="12"/>
      <c r="H41" s="97" t="s">
        <v>59</v>
      </c>
      <c r="I41" s="93">
        <f>I40/24</f>
        <v>0</v>
      </c>
      <c r="J41" s="12"/>
    </row>
    <row r="42" spans="1:10" x14ac:dyDescent="0.25">
      <c r="A42" s="11" t="s">
        <v>51</v>
      </c>
      <c r="B42" s="22"/>
      <c r="C42" s="22"/>
      <c r="D42" s="22"/>
      <c r="E42" s="22"/>
      <c r="F42" s="22"/>
      <c r="G42" s="22"/>
      <c r="H42" s="22"/>
      <c r="I42" s="22"/>
      <c r="J42" s="12"/>
    </row>
    <row r="43" spans="1:10" x14ac:dyDescent="0.25">
      <c r="A43" s="11" t="s">
        <v>52</v>
      </c>
      <c r="B43" s="22"/>
      <c r="C43" s="22"/>
      <c r="D43" s="22"/>
      <c r="E43" s="22"/>
      <c r="F43" s="22"/>
      <c r="G43" s="22"/>
      <c r="H43" s="22"/>
      <c r="I43" s="22"/>
      <c r="J43" s="12"/>
    </row>
    <row r="44" spans="1:10" x14ac:dyDescent="0.25">
      <c r="A44" s="11" t="s">
        <v>53</v>
      </c>
      <c r="B44" s="22"/>
      <c r="C44" s="22"/>
      <c r="D44" s="22"/>
      <c r="E44" s="22"/>
      <c r="F44" s="22"/>
      <c r="G44" s="22"/>
      <c r="H44" s="22"/>
      <c r="I44" s="22"/>
      <c r="J44" s="12"/>
    </row>
    <row r="45" spans="1:10" x14ac:dyDescent="0.25">
      <c r="A45" s="11" t="s">
        <v>54</v>
      </c>
      <c r="B45" s="22"/>
      <c r="C45" s="22"/>
      <c r="D45" s="22"/>
      <c r="E45" s="22"/>
      <c r="F45" s="22"/>
      <c r="G45" s="22"/>
      <c r="H45" s="22"/>
      <c r="I45" s="22"/>
      <c r="J45" s="12"/>
    </row>
    <row r="46" spans="1:10" ht="15.75" thickBot="1" x14ac:dyDescent="0.3">
      <c r="A46" s="11"/>
      <c r="B46" s="27" t="s">
        <v>35</v>
      </c>
      <c r="C46" s="22"/>
      <c r="D46" s="22"/>
      <c r="E46" s="22"/>
      <c r="F46" s="22" t="s">
        <v>55</v>
      </c>
      <c r="G46" s="22"/>
      <c r="H46" s="22"/>
      <c r="I46" s="22"/>
      <c r="J46" s="12"/>
    </row>
    <row r="47" spans="1:10" x14ac:dyDescent="0.25">
      <c r="A47" s="11"/>
      <c r="B47" s="293" t="str">
        <f>IF(ISBLANK(Résultats!C4),"",Résultats!C4)</f>
        <v/>
      </c>
      <c r="C47" s="294"/>
      <c r="D47" s="295"/>
      <c r="E47" s="22"/>
      <c r="F47" s="285"/>
      <c r="G47" s="286"/>
      <c r="H47" s="287"/>
      <c r="I47" s="22"/>
      <c r="J47" s="12"/>
    </row>
    <row r="48" spans="1:10" x14ac:dyDescent="0.25">
      <c r="A48" s="11"/>
      <c r="B48" s="22"/>
      <c r="C48" s="22"/>
      <c r="D48" s="22"/>
      <c r="E48" s="22"/>
      <c r="F48" s="288"/>
      <c r="G48" s="289"/>
      <c r="H48" s="290"/>
      <c r="I48" s="22"/>
      <c r="J48" s="12"/>
    </row>
    <row r="49" spans="1:10" x14ac:dyDescent="0.25">
      <c r="A49" s="11"/>
      <c r="B49" s="22"/>
      <c r="C49" s="22"/>
      <c r="D49" s="22"/>
      <c r="E49" s="22"/>
      <c r="F49" s="288"/>
      <c r="G49" s="289"/>
      <c r="H49" s="290"/>
      <c r="I49" s="22"/>
      <c r="J49" s="12"/>
    </row>
    <row r="50" spans="1:10" x14ac:dyDescent="0.25">
      <c r="A50" s="11"/>
      <c r="B50" s="22"/>
      <c r="C50" s="22"/>
      <c r="D50" s="22"/>
      <c r="E50" s="22"/>
      <c r="F50" s="288"/>
      <c r="G50" s="289"/>
      <c r="H50" s="290"/>
      <c r="I50" s="22"/>
      <c r="J50" s="12"/>
    </row>
    <row r="51" spans="1:10" ht="15.75" thickBot="1" x14ac:dyDescent="0.3">
      <c r="A51" s="11"/>
      <c r="B51" s="22"/>
      <c r="C51" s="22"/>
      <c r="D51" s="22"/>
      <c r="E51" s="22"/>
      <c r="F51" s="291"/>
      <c r="G51" s="226"/>
      <c r="H51" s="292"/>
      <c r="I51" s="22"/>
      <c r="J51" s="12"/>
    </row>
    <row r="52" spans="1:10" ht="15.75" thickBot="1" x14ac:dyDescent="0.3">
      <c r="A52" s="194" t="s">
        <v>74</v>
      </c>
      <c r="B52" s="14"/>
      <c r="C52" s="14"/>
      <c r="D52" s="14"/>
      <c r="E52" s="14"/>
      <c r="F52" s="14"/>
      <c r="G52" s="14"/>
      <c r="H52" s="14"/>
      <c r="I52" s="14"/>
      <c r="J52" s="98"/>
    </row>
  </sheetData>
  <sheetProtection algorithmName="SHA-512" hashValue="cUNgBxiR+OwFAvDbMLRlSkR/L8A7oXjQuPIZntpzikouayY+sbiLnwcv8dEajfJNftCTiGxMnABiUREeoUl8Sw==" saltValue="h1Ot8kTZt/LdTuQm4RSkBQ==" spinCount="100000" sheet="1" objects="1" scenarios="1"/>
  <mergeCells count="36">
    <mergeCell ref="A1:J1"/>
    <mergeCell ref="B13:C13"/>
    <mergeCell ref="B14:C14"/>
    <mergeCell ref="B15:C15"/>
    <mergeCell ref="B16:C16"/>
    <mergeCell ref="D16:E16"/>
    <mergeCell ref="I2:J2"/>
    <mergeCell ref="I3:J3"/>
    <mergeCell ref="I4:J4"/>
    <mergeCell ref="D13:E13"/>
    <mergeCell ref="D14:E14"/>
    <mergeCell ref="D11:E11"/>
    <mergeCell ref="D12:E12"/>
    <mergeCell ref="F19:G19"/>
    <mergeCell ref="F11:G11"/>
    <mergeCell ref="F12:G12"/>
    <mergeCell ref="F13:G13"/>
    <mergeCell ref="F14:G14"/>
    <mergeCell ref="F15:G15"/>
    <mergeCell ref="F16:G16"/>
    <mergeCell ref="F47:H51"/>
    <mergeCell ref="B47:D47"/>
    <mergeCell ref="B2:G2"/>
    <mergeCell ref="C3:G3"/>
    <mergeCell ref="C4:G4"/>
    <mergeCell ref="D15:E15"/>
    <mergeCell ref="B17:C17"/>
    <mergeCell ref="B18:C18"/>
    <mergeCell ref="B19:C19"/>
    <mergeCell ref="B11:C11"/>
    <mergeCell ref="B12:C12"/>
    <mergeCell ref="D17:E17"/>
    <mergeCell ref="D18:E18"/>
    <mergeCell ref="D19:E19"/>
    <mergeCell ref="F17:G17"/>
    <mergeCell ref="F18:G1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0957B-6587-4D35-95D8-220291BD2213}">
  <dimension ref="A1:K40"/>
  <sheetViews>
    <sheetView workbookViewId="0">
      <selection activeCell="F7" sqref="F7"/>
    </sheetView>
  </sheetViews>
  <sheetFormatPr baseColWidth="10" defaultColWidth="10.7109375" defaultRowHeight="15" x14ac:dyDescent="0.25"/>
  <cols>
    <col min="6" max="6" width="8.7109375" bestFit="1" customWidth="1"/>
  </cols>
  <sheetData>
    <row r="1" spans="1:11" ht="98.65" customHeight="1" x14ac:dyDescent="0.25">
      <c r="A1" s="248" t="s">
        <v>31</v>
      </c>
      <c r="B1" s="249"/>
      <c r="C1" s="249"/>
      <c r="D1" s="249"/>
      <c r="E1" s="249"/>
      <c r="F1" s="249"/>
      <c r="G1" s="249"/>
      <c r="H1" s="249"/>
      <c r="I1" s="249"/>
      <c r="J1" s="249"/>
      <c r="K1" s="250"/>
    </row>
    <row r="2" spans="1:11" x14ac:dyDescent="0.25">
      <c r="A2" s="182" t="s">
        <v>36</v>
      </c>
      <c r="B2" s="29"/>
      <c r="C2" s="251" t="s">
        <v>60</v>
      </c>
      <c r="D2" s="252"/>
      <c r="E2" s="252"/>
      <c r="F2" s="252"/>
      <c r="G2" s="252"/>
      <c r="H2" s="253"/>
      <c r="I2" s="29" t="s">
        <v>37</v>
      </c>
      <c r="J2" s="251" t="s">
        <v>60</v>
      </c>
      <c r="K2" s="253"/>
    </row>
    <row r="3" spans="1:11" ht="15.95" customHeight="1" x14ac:dyDescent="0.25">
      <c r="A3" s="182"/>
      <c r="B3" s="29"/>
      <c r="C3" s="29"/>
      <c r="D3" s="29"/>
      <c r="E3" s="29"/>
      <c r="F3" s="29"/>
      <c r="G3" s="29"/>
      <c r="H3" s="29"/>
      <c r="I3" s="29"/>
      <c r="J3" s="29"/>
      <c r="K3" s="180"/>
    </row>
    <row r="4" spans="1:11" x14ac:dyDescent="0.25">
      <c r="A4" s="183"/>
      <c r="B4" s="180" t="s">
        <v>35</v>
      </c>
      <c r="C4" s="251"/>
      <c r="D4" s="252"/>
      <c r="E4" s="253"/>
      <c r="F4" s="29"/>
      <c r="G4" s="33"/>
      <c r="H4" s="33"/>
      <c r="I4" s="29"/>
      <c r="J4" s="29"/>
      <c r="K4" s="180"/>
    </row>
    <row r="5" spans="1:11" x14ac:dyDescent="0.25">
      <c r="A5" s="182"/>
      <c r="B5" s="29"/>
      <c r="C5" s="29"/>
      <c r="D5" s="29"/>
      <c r="E5" s="29"/>
      <c r="F5" s="29"/>
      <c r="G5" s="33"/>
      <c r="H5" s="33"/>
      <c r="I5" s="29"/>
      <c r="J5" s="29"/>
      <c r="K5" s="180"/>
    </row>
    <row r="6" spans="1:11" ht="15.75" thickBot="1" x14ac:dyDescent="0.3">
      <c r="A6" s="184"/>
      <c r="B6" s="35"/>
      <c r="C6" s="35"/>
      <c r="D6" s="35"/>
      <c r="E6" s="35"/>
      <c r="F6" s="185" t="s">
        <v>81</v>
      </c>
      <c r="G6" s="35"/>
      <c r="H6" s="35"/>
      <c r="I6" s="29"/>
      <c r="J6" s="29"/>
      <c r="K6" s="180"/>
    </row>
    <row r="7" spans="1:11" x14ac:dyDescent="0.25">
      <c r="A7" s="254" t="s">
        <v>66</v>
      </c>
      <c r="B7" s="255"/>
      <c r="C7" s="256"/>
      <c r="D7" s="257" t="s">
        <v>67</v>
      </c>
      <c r="E7" s="255"/>
      <c r="F7" s="186" t="s">
        <v>82</v>
      </c>
      <c r="G7" s="255" t="s">
        <v>68</v>
      </c>
      <c r="H7" s="256"/>
      <c r="I7" s="181" t="s">
        <v>69</v>
      </c>
      <c r="J7" s="258" t="s">
        <v>70</v>
      </c>
      <c r="K7" s="259"/>
    </row>
    <row r="8" spans="1:11" x14ac:dyDescent="0.25">
      <c r="A8" s="241"/>
      <c r="B8" s="242"/>
      <c r="C8" s="243"/>
      <c r="D8" s="244"/>
      <c r="E8" s="245"/>
      <c r="F8" s="198"/>
      <c r="G8" s="244"/>
      <c r="H8" s="245"/>
      <c r="I8" s="187">
        <f>Joueur1!H$40</f>
        <v>0</v>
      </c>
      <c r="J8" s="246">
        <f>RANK(I8,I$8:I$27,0)</f>
        <v>1</v>
      </c>
      <c r="K8" s="247"/>
    </row>
    <row r="9" spans="1:11" x14ac:dyDescent="0.25">
      <c r="A9" s="241"/>
      <c r="B9" s="242"/>
      <c r="C9" s="243"/>
      <c r="D9" s="244"/>
      <c r="E9" s="245"/>
      <c r="F9" s="198"/>
      <c r="G9" s="244"/>
      <c r="H9" s="245"/>
      <c r="I9" s="187">
        <f>Joueur2!H$40</f>
        <v>0</v>
      </c>
      <c r="J9" s="246">
        <f t="shared" ref="J9:J27" si="0">RANK(I9,I$8:I$27,0)</f>
        <v>1</v>
      </c>
      <c r="K9" s="247"/>
    </row>
    <row r="10" spans="1:11" x14ac:dyDescent="0.25">
      <c r="A10" s="241"/>
      <c r="B10" s="242"/>
      <c r="C10" s="243"/>
      <c r="D10" s="244"/>
      <c r="E10" s="245"/>
      <c r="F10" s="198"/>
      <c r="G10" s="244"/>
      <c r="H10" s="245"/>
      <c r="I10" s="187">
        <f>Joueur3!H$40</f>
        <v>0</v>
      </c>
      <c r="J10" s="246">
        <f t="shared" si="0"/>
        <v>1</v>
      </c>
      <c r="K10" s="247"/>
    </row>
    <row r="11" spans="1:11" x14ac:dyDescent="0.25">
      <c r="A11" s="241"/>
      <c r="B11" s="242"/>
      <c r="C11" s="243"/>
      <c r="D11" s="244"/>
      <c r="E11" s="245"/>
      <c r="F11" s="198"/>
      <c r="G11" s="244"/>
      <c r="H11" s="245"/>
      <c r="I11" s="187">
        <f>Joueur4!H$40</f>
        <v>0</v>
      </c>
      <c r="J11" s="246">
        <f t="shared" si="0"/>
        <v>1</v>
      </c>
      <c r="K11" s="247"/>
    </row>
    <row r="12" spans="1:11" x14ac:dyDescent="0.25">
      <c r="A12" s="241"/>
      <c r="B12" s="242"/>
      <c r="C12" s="243"/>
      <c r="D12" s="244"/>
      <c r="E12" s="245"/>
      <c r="F12" s="198"/>
      <c r="G12" s="244"/>
      <c r="H12" s="245"/>
      <c r="I12" s="187">
        <f>Joueur5!H$40</f>
        <v>0</v>
      </c>
      <c r="J12" s="246">
        <f t="shared" si="0"/>
        <v>1</v>
      </c>
      <c r="K12" s="247"/>
    </row>
    <row r="13" spans="1:11" x14ac:dyDescent="0.25">
      <c r="A13" s="241"/>
      <c r="B13" s="242"/>
      <c r="C13" s="243"/>
      <c r="D13" s="244"/>
      <c r="E13" s="245"/>
      <c r="F13" s="198"/>
      <c r="G13" s="244"/>
      <c r="H13" s="245"/>
      <c r="I13" s="187">
        <f>Joueur6!H$40</f>
        <v>0</v>
      </c>
      <c r="J13" s="246">
        <f t="shared" si="0"/>
        <v>1</v>
      </c>
      <c r="K13" s="247"/>
    </row>
    <row r="14" spans="1:11" x14ac:dyDescent="0.25">
      <c r="A14" s="241"/>
      <c r="B14" s="242"/>
      <c r="C14" s="243"/>
      <c r="D14" s="244"/>
      <c r="E14" s="245"/>
      <c r="F14" s="198"/>
      <c r="G14" s="244"/>
      <c r="H14" s="245"/>
      <c r="I14" s="187">
        <f>Joueur7!H$40</f>
        <v>0</v>
      </c>
      <c r="J14" s="246">
        <f t="shared" si="0"/>
        <v>1</v>
      </c>
      <c r="K14" s="247"/>
    </row>
    <row r="15" spans="1:11" x14ac:dyDescent="0.25">
      <c r="A15" s="241"/>
      <c r="B15" s="242"/>
      <c r="C15" s="243"/>
      <c r="D15" s="244"/>
      <c r="E15" s="245"/>
      <c r="F15" s="198"/>
      <c r="G15" s="244"/>
      <c r="H15" s="245"/>
      <c r="I15" s="187">
        <f>Joueur8!H$40</f>
        <v>0</v>
      </c>
      <c r="J15" s="246">
        <f t="shared" si="0"/>
        <v>1</v>
      </c>
      <c r="K15" s="247"/>
    </row>
    <row r="16" spans="1:11" x14ac:dyDescent="0.25">
      <c r="A16" s="241"/>
      <c r="B16" s="242"/>
      <c r="C16" s="243"/>
      <c r="D16" s="244"/>
      <c r="E16" s="245"/>
      <c r="F16" s="198"/>
      <c r="G16" s="244"/>
      <c r="H16" s="245"/>
      <c r="I16" s="187">
        <f>Joueur9!H$40</f>
        <v>0</v>
      </c>
      <c r="J16" s="246">
        <f t="shared" si="0"/>
        <v>1</v>
      </c>
      <c r="K16" s="247"/>
    </row>
    <row r="17" spans="1:11" x14ac:dyDescent="0.25">
      <c r="A17" s="241"/>
      <c r="B17" s="242"/>
      <c r="C17" s="243"/>
      <c r="D17" s="244"/>
      <c r="E17" s="245"/>
      <c r="F17" s="198"/>
      <c r="G17" s="244"/>
      <c r="H17" s="245"/>
      <c r="I17" s="187">
        <f>Joueur10!H$40</f>
        <v>0</v>
      </c>
      <c r="J17" s="246">
        <f t="shared" si="0"/>
        <v>1</v>
      </c>
      <c r="K17" s="247"/>
    </row>
    <row r="18" spans="1:11" x14ac:dyDescent="0.25">
      <c r="A18" s="241"/>
      <c r="B18" s="242"/>
      <c r="C18" s="243"/>
      <c r="D18" s="244"/>
      <c r="E18" s="245"/>
      <c r="F18" s="198"/>
      <c r="G18" s="244"/>
      <c r="H18" s="245"/>
      <c r="I18" s="187">
        <f>Joueur11!H$40</f>
        <v>0</v>
      </c>
      <c r="J18" s="246">
        <f t="shared" si="0"/>
        <v>1</v>
      </c>
      <c r="K18" s="247"/>
    </row>
    <row r="19" spans="1:11" x14ac:dyDescent="0.25">
      <c r="A19" s="241"/>
      <c r="B19" s="242"/>
      <c r="C19" s="243"/>
      <c r="D19" s="244"/>
      <c r="E19" s="245"/>
      <c r="F19" s="198"/>
      <c r="G19" s="244"/>
      <c r="H19" s="245"/>
      <c r="I19" s="187">
        <f>Joueur12!H$40</f>
        <v>0</v>
      </c>
      <c r="J19" s="246">
        <f t="shared" si="0"/>
        <v>1</v>
      </c>
      <c r="K19" s="247"/>
    </row>
    <row r="20" spans="1:11" x14ac:dyDescent="0.25">
      <c r="A20" s="241"/>
      <c r="B20" s="242"/>
      <c r="C20" s="243"/>
      <c r="D20" s="244"/>
      <c r="E20" s="245"/>
      <c r="F20" s="198"/>
      <c r="G20" s="244"/>
      <c r="H20" s="245"/>
      <c r="I20" s="187">
        <f>Joueur13!H$40</f>
        <v>0</v>
      </c>
      <c r="J20" s="246">
        <f t="shared" si="0"/>
        <v>1</v>
      </c>
      <c r="K20" s="247"/>
    </row>
    <row r="21" spans="1:11" x14ac:dyDescent="0.25">
      <c r="A21" s="241"/>
      <c r="B21" s="242"/>
      <c r="C21" s="243"/>
      <c r="D21" s="244"/>
      <c r="E21" s="245"/>
      <c r="F21" s="198"/>
      <c r="G21" s="244"/>
      <c r="H21" s="245"/>
      <c r="I21" s="187">
        <f>Joueur14!H$40</f>
        <v>0</v>
      </c>
      <c r="J21" s="246">
        <f t="shared" si="0"/>
        <v>1</v>
      </c>
      <c r="K21" s="247"/>
    </row>
    <row r="22" spans="1:11" x14ac:dyDescent="0.25">
      <c r="A22" s="241"/>
      <c r="B22" s="242"/>
      <c r="C22" s="243"/>
      <c r="D22" s="244"/>
      <c r="E22" s="245"/>
      <c r="F22" s="198"/>
      <c r="G22" s="244"/>
      <c r="H22" s="245"/>
      <c r="I22" s="187">
        <f>Joueur15!H$40</f>
        <v>0</v>
      </c>
      <c r="J22" s="246">
        <f t="shared" si="0"/>
        <v>1</v>
      </c>
      <c r="K22" s="247"/>
    </row>
    <row r="23" spans="1:11" x14ac:dyDescent="0.25">
      <c r="A23" s="241"/>
      <c r="B23" s="242"/>
      <c r="C23" s="243"/>
      <c r="D23" s="244"/>
      <c r="E23" s="245"/>
      <c r="F23" s="198"/>
      <c r="G23" s="244"/>
      <c r="H23" s="245"/>
      <c r="I23" s="187">
        <f>Joueur16!H$40</f>
        <v>0</v>
      </c>
      <c r="J23" s="246">
        <f t="shared" si="0"/>
        <v>1</v>
      </c>
      <c r="K23" s="247"/>
    </row>
    <row r="24" spans="1:11" x14ac:dyDescent="0.25">
      <c r="A24" s="241"/>
      <c r="B24" s="242"/>
      <c r="C24" s="243"/>
      <c r="D24" s="244"/>
      <c r="E24" s="245"/>
      <c r="F24" s="198"/>
      <c r="G24" s="244"/>
      <c r="H24" s="245"/>
      <c r="I24" s="187">
        <f>Joueur17!H$40</f>
        <v>0</v>
      </c>
      <c r="J24" s="246">
        <f t="shared" si="0"/>
        <v>1</v>
      </c>
      <c r="K24" s="247"/>
    </row>
    <row r="25" spans="1:11" x14ac:dyDescent="0.25">
      <c r="A25" s="241"/>
      <c r="B25" s="242"/>
      <c r="C25" s="243"/>
      <c r="D25" s="244"/>
      <c r="E25" s="245"/>
      <c r="F25" s="198"/>
      <c r="G25" s="244"/>
      <c r="H25" s="245"/>
      <c r="I25" s="187">
        <f>Joueur18!H$40</f>
        <v>0</v>
      </c>
      <c r="J25" s="246">
        <f t="shared" si="0"/>
        <v>1</v>
      </c>
      <c r="K25" s="247"/>
    </row>
    <row r="26" spans="1:11" x14ac:dyDescent="0.25">
      <c r="A26" s="241"/>
      <c r="B26" s="242"/>
      <c r="C26" s="243"/>
      <c r="D26" s="244"/>
      <c r="E26" s="245"/>
      <c r="F26" s="198"/>
      <c r="G26" s="244"/>
      <c r="H26" s="245"/>
      <c r="I26" s="187">
        <f>Joueur19!H$40</f>
        <v>0</v>
      </c>
      <c r="J26" s="246">
        <f t="shared" si="0"/>
        <v>1</v>
      </c>
      <c r="K26" s="247"/>
    </row>
    <row r="27" spans="1:11" x14ac:dyDescent="0.25">
      <c r="A27" s="241"/>
      <c r="B27" s="242"/>
      <c r="C27" s="243"/>
      <c r="D27" s="244"/>
      <c r="E27" s="245"/>
      <c r="F27" s="199"/>
      <c r="G27" s="244"/>
      <c r="H27" s="245"/>
      <c r="I27" s="187">
        <f>Joueur20!H$40</f>
        <v>0</v>
      </c>
      <c r="J27" s="246">
        <f t="shared" si="0"/>
        <v>1</v>
      </c>
      <c r="K27" s="247"/>
    </row>
    <row r="28" spans="1:11" x14ac:dyDescent="0.25">
      <c r="A28" s="29"/>
      <c r="B28" s="29"/>
      <c r="C28" s="29"/>
      <c r="D28" s="29"/>
      <c r="E28" s="29"/>
      <c r="F28" s="29"/>
      <c r="G28" s="29"/>
      <c r="H28" s="29"/>
      <c r="I28" s="29"/>
      <c r="J28" s="29"/>
      <c r="K28" s="29"/>
    </row>
    <row r="29" spans="1:11" x14ac:dyDescent="0.25">
      <c r="A29" s="29"/>
      <c r="B29" s="29"/>
      <c r="C29" s="29"/>
      <c r="D29" s="29"/>
      <c r="E29" s="29"/>
      <c r="F29" s="29"/>
      <c r="G29" s="29"/>
      <c r="H29" s="29"/>
      <c r="I29" s="29"/>
      <c r="J29" s="29"/>
      <c r="K29" s="29"/>
    </row>
    <row r="30" spans="1:11" ht="15.75" thickBot="1" x14ac:dyDescent="0.3">
      <c r="A30" s="29"/>
      <c r="B30" s="29"/>
      <c r="C30" s="29"/>
      <c r="D30" s="29"/>
      <c r="E30" s="29"/>
      <c r="F30" s="29"/>
      <c r="G30" s="29"/>
      <c r="H30" s="29" t="s">
        <v>55</v>
      </c>
      <c r="I30" s="29"/>
      <c r="J30" s="29"/>
      <c r="K30" s="29"/>
    </row>
    <row r="31" spans="1:11" x14ac:dyDescent="0.25">
      <c r="A31" s="29"/>
      <c r="B31" s="29"/>
      <c r="C31" s="29"/>
      <c r="D31" s="29"/>
      <c r="E31" s="29"/>
      <c r="F31" s="29"/>
      <c r="G31" s="29"/>
      <c r="H31" s="232"/>
      <c r="I31" s="233"/>
      <c r="J31" s="234"/>
      <c r="K31" s="29"/>
    </row>
    <row r="32" spans="1:11" x14ac:dyDescent="0.25">
      <c r="A32" s="29"/>
      <c r="B32" s="29"/>
      <c r="C32" s="29"/>
      <c r="D32" s="29"/>
      <c r="E32" s="29"/>
      <c r="F32" s="29"/>
      <c r="G32" s="29"/>
      <c r="H32" s="235"/>
      <c r="I32" s="236"/>
      <c r="J32" s="237"/>
      <c r="K32" s="29"/>
    </row>
    <row r="33" spans="1:11" x14ac:dyDescent="0.25">
      <c r="A33" s="29"/>
      <c r="B33" s="29"/>
      <c r="C33" s="29"/>
      <c r="D33" s="29"/>
      <c r="E33" s="29"/>
      <c r="F33" s="29"/>
      <c r="G33" s="29"/>
      <c r="H33" s="235"/>
      <c r="I33" s="236"/>
      <c r="J33" s="237"/>
      <c r="K33" s="29"/>
    </row>
    <row r="34" spans="1:11" x14ac:dyDescent="0.25">
      <c r="A34" s="29"/>
      <c r="B34" s="29"/>
      <c r="C34" s="29"/>
      <c r="D34" s="29"/>
      <c r="E34" s="29"/>
      <c r="F34" s="29"/>
      <c r="G34" s="29"/>
      <c r="H34" s="235"/>
      <c r="I34" s="236"/>
      <c r="J34" s="237"/>
      <c r="K34" s="29"/>
    </row>
    <row r="35" spans="1:11" ht="15.75" thickBot="1" x14ac:dyDescent="0.3">
      <c r="A35" s="29"/>
      <c r="B35" s="29"/>
      <c r="C35" s="29"/>
      <c r="D35" s="29"/>
      <c r="E35" s="29"/>
      <c r="F35" s="29"/>
      <c r="G35" s="29"/>
      <c r="H35" s="238"/>
      <c r="I35" s="239"/>
      <c r="J35" s="240"/>
      <c r="K35" s="29"/>
    </row>
    <row r="36" spans="1:11" x14ac:dyDescent="0.25">
      <c r="A36" s="29"/>
      <c r="B36" s="29"/>
      <c r="C36" s="29"/>
      <c r="D36" s="29"/>
      <c r="E36" s="29"/>
      <c r="F36" s="29"/>
      <c r="G36" s="29"/>
      <c r="H36" s="29"/>
      <c r="I36" s="29"/>
      <c r="J36" s="29"/>
      <c r="K36" s="29"/>
    </row>
    <row r="37" spans="1:11" x14ac:dyDescent="0.25">
      <c r="A37" s="29"/>
      <c r="B37" s="29" t="s">
        <v>71</v>
      </c>
      <c r="C37" s="29"/>
      <c r="D37" s="29"/>
      <c r="E37" s="29"/>
      <c r="F37" s="29"/>
      <c r="G37" s="29"/>
      <c r="H37" s="29"/>
      <c r="I37" s="29"/>
      <c r="J37" s="29"/>
      <c r="K37" s="29"/>
    </row>
    <row r="38" spans="1:11" x14ac:dyDescent="0.25">
      <c r="A38" s="29"/>
      <c r="B38" s="29" t="s">
        <v>72</v>
      </c>
      <c r="C38" s="29"/>
      <c r="D38" s="29"/>
      <c r="E38" s="29"/>
      <c r="F38" s="29"/>
      <c r="G38" s="29"/>
      <c r="H38" s="29"/>
      <c r="I38" s="29"/>
      <c r="J38" s="29"/>
      <c r="K38" s="29"/>
    </row>
    <row r="39" spans="1:11" x14ac:dyDescent="0.25">
      <c r="A39" s="197" t="s">
        <v>74</v>
      </c>
      <c r="B39" s="29"/>
      <c r="C39" s="29"/>
      <c r="D39" s="29"/>
      <c r="E39" s="29"/>
      <c r="F39" s="29"/>
      <c r="G39" s="29"/>
      <c r="H39" s="29"/>
      <c r="I39" s="29"/>
      <c r="J39" s="29"/>
      <c r="K39" s="29"/>
    </row>
    <row r="40" spans="1:11" x14ac:dyDescent="0.25">
      <c r="A40" s="192"/>
    </row>
  </sheetData>
  <sheetProtection algorithmName="SHA-512" hashValue="G1fVH4G5ndBsaQv6QSv7X5hsUVZjVanil9U5MJih7p4p0cXMEfsI2mhjpnkWWPuomUmEKEMCUkvUSnpl5tM81w==" saltValue="+BdWDFGS+Q2MY5L9Gl4zKg==" spinCount="100000" sheet="1" objects="1" scenarios="1"/>
  <mergeCells count="89">
    <mergeCell ref="A1:K1"/>
    <mergeCell ref="C2:H2"/>
    <mergeCell ref="J2:K2"/>
    <mergeCell ref="C4:E4"/>
    <mergeCell ref="A7:C7"/>
    <mergeCell ref="D7:E7"/>
    <mergeCell ref="G7:H7"/>
    <mergeCell ref="J7:K7"/>
    <mergeCell ref="A8:C8"/>
    <mergeCell ref="D8:E8"/>
    <mergeCell ref="G8:H8"/>
    <mergeCell ref="J8:K8"/>
    <mergeCell ref="A9:C9"/>
    <mergeCell ref="D9:E9"/>
    <mergeCell ref="G9:H9"/>
    <mergeCell ref="J9:K9"/>
    <mergeCell ref="A10:C10"/>
    <mergeCell ref="D10:E10"/>
    <mergeCell ref="G10:H10"/>
    <mergeCell ref="J10:K10"/>
    <mergeCell ref="A11:C11"/>
    <mergeCell ref="D11:E11"/>
    <mergeCell ref="G11:H11"/>
    <mergeCell ref="J11:K11"/>
    <mergeCell ref="A12:C12"/>
    <mergeCell ref="D12:E12"/>
    <mergeCell ref="G12:H12"/>
    <mergeCell ref="J12:K12"/>
    <mergeCell ref="A13:C13"/>
    <mergeCell ref="D13:E13"/>
    <mergeCell ref="G13:H13"/>
    <mergeCell ref="J13:K13"/>
    <mergeCell ref="A14:C14"/>
    <mergeCell ref="D14:E14"/>
    <mergeCell ref="G14:H14"/>
    <mergeCell ref="J14:K14"/>
    <mergeCell ref="A15:C15"/>
    <mergeCell ref="D15:E15"/>
    <mergeCell ref="G15:H15"/>
    <mergeCell ref="J15:K15"/>
    <mergeCell ref="A16:C16"/>
    <mergeCell ref="D16:E16"/>
    <mergeCell ref="G16:H16"/>
    <mergeCell ref="J16:K16"/>
    <mergeCell ref="A17:C17"/>
    <mergeCell ref="D17:E17"/>
    <mergeCell ref="G17:H17"/>
    <mergeCell ref="J17:K17"/>
    <mergeCell ref="A18:C18"/>
    <mergeCell ref="D18:E18"/>
    <mergeCell ref="G18:H18"/>
    <mergeCell ref="J18:K18"/>
    <mergeCell ref="A19:C19"/>
    <mergeCell ref="D19:E19"/>
    <mergeCell ref="G19:H19"/>
    <mergeCell ref="J19:K19"/>
    <mergeCell ref="A20:C20"/>
    <mergeCell ref="D20:E20"/>
    <mergeCell ref="G20:H20"/>
    <mergeCell ref="J20:K20"/>
    <mergeCell ref="A21:C21"/>
    <mergeCell ref="D21:E21"/>
    <mergeCell ref="G21:H21"/>
    <mergeCell ref="J21:K21"/>
    <mergeCell ref="A22:C22"/>
    <mergeCell ref="D22:E22"/>
    <mergeCell ref="G22:H22"/>
    <mergeCell ref="J22:K22"/>
    <mergeCell ref="A23:C23"/>
    <mergeCell ref="D23:E23"/>
    <mergeCell ref="G23:H23"/>
    <mergeCell ref="J23:K23"/>
    <mergeCell ref="A24:C24"/>
    <mergeCell ref="D24:E24"/>
    <mergeCell ref="G24:H24"/>
    <mergeCell ref="J24:K24"/>
    <mergeCell ref="A25:C25"/>
    <mergeCell ref="D25:E25"/>
    <mergeCell ref="G25:H25"/>
    <mergeCell ref="J25:K25"/>
    <mergeCell ref="H31:J35"/>
    <mergeCell ref="A26:C26"/>
    <mergeCell ref="D26:E26"/>
    <mergeCell ref="G26:H26"/>
    <mergeCell ref="J26:K26"/>
    <mergeCell ref="A27:C27"/>
    <mergeCell ref="D27:E27"/>
    <mergeCell ref="G27:H27"/>
    <mergeCell ref="J27:K27"/>
  </mergeCells>
  <phoneticPr fontId="9" type="noConversion"/>
  <conditionalFormatting sqref="J8:K27">
    <cfRule type="top10" dxfId="0" priority="1" rank="20"/>
  </conditionalFormatting>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8EAC0-1D9D-4D94-B836-9C2D4BAF8B76}">
  <sheetPr>
    <tabColor theme="9" tint="0.79998168889431442"/>
  </sheetPr>
  <dimension ref="A1:J52"/>
  <sheetViews>
    <sheetView topLeftCell="A17" workbookViewId="0">
      <selection activeCell="B47" activeCellId="6" sqref="B2:G2 C3:G3 C4:G4 I2:J2 I3:J3 I4:J4 B47:D47"/>
    </sheetView>
  </sheetViews>
  <sheetFormatPr baseColWidth="10" defaultColWidth="10.7109375" defaultRowHeight="15" x14ac:dyDescent="0.25"/>
  <cols>
    <col min="1" max="1" width="14.42578125" customWidth="1"/>
    <col min="8" max="8" width="17" bestFit="1" customWidth="1"/>
  </cols>
  <sheetData>
    <row r="1" spans="1:10" ht="98.65" customHeight="1" x14ac:dyDescent="0.25">
      <c r="A1" s="318" t="s">
        <v>31</v>
      </c>
      <c r="B1" s="319"/>
      <c r="C1" s="319"/>
      <c r="D1" s="319"/>
      <c r="E1" s="319"/>
      <c r="F1" s="319"/>
      <c r="G1" s="319"/>
      <c r="H1" s="319"/>
      <c r="I1" s="319"/>
      <c r="J1" s="320"/>
    </row>
    <row r="2" spans="1:10" x14ac:dyDescent="0.25">
      <c r="A2" s="136" t="s">
        <v>32</v>
      </c>
      <c r="B2" s="315" t="str">
        <f>IF(ISBLANK(Résultats!A10)," ",Résultats!A10)</f>
        <v xml:space="preserve"> </v>
      </c>
      <c r="C2" s="316"/>
      <c r="D2" s="316"/>
      <c r="E2" s="316"/>
      <c r="F2" s="316"/>
      <c r="G2" s="317"/>
      <c r="H2" s="137" t="s">
        <v>33</v>
      </c>
      <c r="I2" s="315" t="str">
        <f>IF(ISBLANK(Résultats!D10),"",Résultats!D10)</f>
        <v/>
      </c>
      <c r="J2" s="321"/>
    </row>
    <row r="3" spans="1:10" x14ac:dyDescent="0.25">
      <c r="A3" s="136" t="s">
        <v>34</v>
      </c>
      <c r="B3" s="138"/>
      <c r="C3" s="315" t="str">
        <f>IF(ISBLANK(Résultats!G10),"",Résultats!G10)</f>
        <v/>
      </c>
      <c r="D3" s="316"/>
      <c r="E3" s="316"/>
      <c r="F3" s="316"/>
      <c r="G3" s="317"/>
      <c r="H3" s="137" t="s">
        <v>64</v>
      </c>
      <c r="I3" s="312" t="str">
        <f>IF(Résultats!F10="X"," moins de 21 ans","")</f>
        <v/>
      </c>
      <c r="J3" s="321"/>
    </row>
    <row r="4" spans="1:10" x14ac:dyDescent="0.25">
      <c r="A4" s="136" t="s">
        <v>36</v>
      </c>
      <c r="B4" s="137"/>
      <c r="C4" s="315" t="str">
        <f>IF(ISBLANK(Résultats!C2),"",Résultats!C2)</f>
        <v xml:space="preserve"> </v>
      </c>
      <c r="D4" s="316"/>
      <c r="E4" s="316"/>
      <c r="F4" s="316"/>
      <c r="G4" s="317"/>
      <c r="H4" s="137" t="s">
        <v>37</v>
      </c>
      <c r="I4" s="315" t="str">
        <f>IF(ISBLANK(Résultats!J2),"",Résultats!J2)</f>
        <v xml:space="preserve"> </v>
      </c>
      <c r="J4" s="321"/>
    </row>
    <row r="5" spans="1:10" x14ac:dyDescent="0.25">
      <c r="A5" s="136" t="s">
        <v>38</v>
      </c>
      <c r="B5" s="137"/>
      <c r="C5" s="137"/>
      <c r="D5" s="137"/>
      <c r="E5" s="137"/>
      <c r="F5" s="137"/>
      <c r="G5" s="137"/>
      <c r="H5" s="137"/>
      <c r="I5" s="137"/>
      <c r="J5" s="139"/>
    </row>
    <row r="6" spans="1:10" x14ac:dyDescent="0.25">
      <c r="A6" s="140" t="s">
        <v>39</v>
      </c>
      <c r="B6" s="141"/>
      <c r="C6" s="141"/>
      <c r="D6" s="141"/>
      <c r="E6" s="141"/>
      <c r="F6" s="141"/>
      <c r="G6" s="141"/>
      <c r="H6" s="137"/>
      <c r="I6" s="137"/>
      <c r="J6" s="139"/>
    </row>
    <row r="7" spans="1:10" x14ac:dyDescent="0.25">
      <c r="A7" s="140" t="s">
        <v>40</v>
      </c>
      <c r="B7" s="141"/>
      <c r="C7" s="141"/>
      <c r="D7" s="141"/>
      <c r="E7" s="141"/>
      <c r="F7" s="141"/>
      <c r="G7" s="141"/>
      <c r="H7" s="137"/>
      <c r="I7" s="137"/>
      <c r="J7" s="139"/>
    </row>
    <row r="8" spans="1:10" x14ac:dyDescent="0.25">
      <c r="A8" s="142" t="s">
        <v>41</v>
      </c>
      <c r="B8" s="143"/>
      <c r="C8" s="143"/>
      <c r="D8" s="143"/>
      <c r="E8" s="143"/>
      <c r="F8" s="143"/>
      <c r="G8" s="143"/>
      <c r="H8" s="137"/>
      <c r="I8" s="137"/>
      <c r="J8" s="139"/>
    </row>
    <row r="9" spans="1:10" x14ac:dyDescent="0.25">
      <c r="A9" s="142" t="s">
        <v>42</v>
      </c>
      <c r="B9" s="143"/>
      <c r="C9" s="143"/>
      <c r="D9" s="143"/>
      <c r="E9" s="143"/>
      <c r="F9" s="143"/>
      <c r="G9" s="143"/>
      <c r="H9" s="137"/>
      <c r="I9" s="137"/>
      <c r="J9" s="139"/>
    </row>
    <row r="10" spans="1:10" ht="15.75" thickBot="1" x14ac:dyDescent="0.3">
      <c r="A10" s="142" t="s">
        <v>43</v>
      </c>
      <c r="B10" s="143"/>
      <c r="C10" s="143"/>
      <c r="D10" s="143"/>
      <c r="E10" s="143"/>
      <c r="F10" s="143"/>
      <c r="G10" s="143"/>
      <c r="H10" s="137"/>
      <c r="I10" s="137"/>
      <c r="J10" s="139"/>
    </row>
    <row r="11" spans="1:10" ht="60" x14ac:dyDescent="0.25">
      <c r="A11" s="144" t="s">
        <v>44</v>
      </c>
      <c r="B11" s="322" t="s">
        <v>61</v>
      </c>
      <c r="C11" s="323"/>
      <c r="D11" s="322" t="s">
        <v>62</v>
      </c>
      <c r="E11" s="323"/>
      <c r="F11" s="322" t="s">
        <v>63</v>
      </c>
      <c r="G11" s="324"/>
      <c r="H11" s="145" t="s">
        <v>45</v>
      </c>
      <c r="I11" s="146" t="s">
        <v>46</v>
      </c>
      <c r="J11" s="147" t="s">
        <v>58</v>
      </c>
    </row>
    <row r="12" spans="1:10" x14ac:dyDescent="0.25">
      <c r="A12" s="148">
        <v>1</v>
      </c>
      <c r="B12" s="309">
        <f>'Fig1'!D$4</f>
        <v>0</v>
      </c>
      <c r="C12" s="310"/>
      <c r="D12" s="309">
        <f>'Fig1'!E$4</f>
        <v>0</v>
      </c>
      <c r="E12" s="310"/>
      <c r="F12" s="309">
        <f>'Fig1'!F$4</f>
        <v>0</v>
      </c>
      <c r="G12" s="311"/>
      <c r="H12" s="149">
        <f>'Fig1'!G$4</f>
        <v>0</v>
      </c>
      <c r="I12" s="149">
        <f>'Fig1'!H4</f>
        <v>0</v>
      </c>
      <c r="J12" s="150" t="str">
        <f>IF( I13=0," ",I12)</f>
        <v xml:space="preserve"> </v>
      </c>
    </row>
    <row r="13" spans="1:10" x14ac:dyDescent="0.25">
      <c r="A13" s="148">
        <v>2</v>
      </c>
      <c r="B13" s="309">
        <f>'Fig2'!D$4</f>
        <v>0</v>
      </c>
      <c r="C13" s="310"/>
      <c r="D13" s="309">
        <f>'Fig2'!E$4</f>
        <v>0</v>
      </c>
      <c r="E13" s="310"/>
      <c r="F13" s="309">
        <f>'Fig2'!F$4</f>
        <v>0</v>
      </c>
      <c r="G13" s="311"/>
      <c r="H13" s="149">
        <f>'Fig2'!G$4</f>
        <v>0</v>
      </c>
      <c r="I13" s="149">
        <f>'Fig2'!H$4</f>
        <v>0</v>
      </c>
      <c r="J13" s="150" t="str">
        <f>IF(I13&lt;&gt;0,SUM(I$12:I13)/COUNT(I$12:I13)," ")</f>
        <v xml:space="preserve"> </v>
      </c>
    </row>
    <row r="14" spans="1:10" x14ac:dyDescent="0.25">
      <c r="A14" s="148">
        <v>3</v>
      </c>
      <c r="B14" s="309">
        <f>'Fig3'!D$4</f>
        <v>0</v>
      </c>
      <c r="C14" s="310"/>
      <c r="D14" s="309">
        <f>'Fig3'!E$4</f>
        <v>0</v>
      </c>
      <c r="E14" s="310"/>
      <c r="F14" s="309">
        <f>'Fig3'!F$4</f>
        <v>0</v>
      </c>
      <c r="G14" s="311"/>
      <c r="H14" s="149">
        <f>'Fig3'!G$4</f>
        <v>0</v>
      </c>
      <c r="I14" s="149">
        <f>'Fig3'!H$4</f>
        <v>0</v>
      </c>
      <c r="J14" s="150" t="str">
        <f>IF(I14&lt;&gt;0,SUM(I$12:I14)/COUNT(I$12:I14)," ")</f>
        <v xml:space="preserve"> </v>
      </c>
    </row>
    <row r="15" spans="1:10" x14ac:dyDescent="0.25">
      <c r="A15" s="148">
        <v>4</v>
      </c>
      <c r="B15" s="309">
        <f>'Fig4'!D$4</f>
        <v>0</v>
      </c>
      <c r="C15" s="310"/>
      <c r="D15" s="309">
        <f>'Fig4'!E$4</f>
        <v>0</v>
      </c>
      <c r="E15" s="310"/>
      <c r="F15" s="309">
        <f>'Fig4'!F$4</f>
        <v>0</v>
      </c>
      <c r="G15" s="311"/>
      <c r="H15" s="149">
        <f>'Fig4'!G$4</f>
        <v>0</v>
      </c>
      <c r="I15" s="149">
        <f>'Fig4'!H$4</f>
        <v>0</v>
      </c>
      <c r="J15" s="150" t="str">
        <f>IF(I15&lt;&gt;0,SUM(I$12:I15)/COUNT(I$12:I15)," ")</f>
        <v xml:space="preserve"> </v>
      </c>
    </row>
    <row r="16" spans="1:10" x14ac:dyDescent="0.25">
      <c r="A16" s="148">
        <v>5</v>
      </c>
      <c r="B16" s="309">
        <f>'Fig5'!D$4</f>
        <v>0</v>
      </c>
      <c r="C16" s="310"/>
      <c r="D16" s="309">
        <f>'Fig5'!E$4</f>
        <v>0</v>
      </c>
      <c r="E16" s="310"/>
      <c r="F16" s="309">
        <f>'Fig5'!F$4</f>
        <v>0</v>
      </c>
      <c r="G16" s="311"/>
      <c r="H16" s="149">
        <f>'Fig5'!G$4</f>
        <v>0</v>
      </c>
      <c r="I16" s="149">
        <f>'Fig5'!H$4</f>
        <v>0</v>
      </c>
      <c r="J16" s="150" t="str">
        <f>IF(I16&lt;&gt;0,SUM(I$12:I16)/COUNT(I$12:I16)," ")</f>
        <v xml:space="preserve"> </v>
      </c>
    </row>
    <row r="17" spans="1:10" x14ac:dyDescent="0.25">
      <c r="A17" s="148">
        <v>6</v>
      </c>
      <c r="B17" s="309">
        <f>'Fig6'!D$4</f>
        <v>0</v>
      </c>
      <c r="C17" s="310"/>
      <c r="D17" s="309">
        <f>'Fig6'!E$4</f>
        <v>0</v>
      </c>
      <c r="E17" s="310"/>
      <c r="F17" s="309">
        <f>'Fig6'!F$4</f>
        <v>0</v>
      </c>
      <c r="G17" s="311"/>
      <c r="H17" s="149">
        <f>'Fig6'!G$4</f>
        <v>0</v>
      </c>
      <c r="I17" s="149">
        <f>'Fig6'!H$4</f>
        <v>0</v>
      </c>
      <c r="J17" s="150" t="str">
        <f>IF(I17&lt;&gt;0,SUM(I$12:I17)/COUNT(I$12:I17)," ")</f>
        <v xml:space="preserve"> </v>
      </c>
    </row>
    <row r="18" spans="1:10" x14ac:dyDescent="0.25">
      <c r="A18" s="148">
        <v>7</v>
      </c>
      <c r="B18" s="309">
        <f>'Fig7'!D$4</f>
        <v>0</v>
      </c>
      <c r="C18" s="310"/>
      <c r="D18" s="309">
        <f>'Fig7'!E$4</f>
        <v>0</v>
      </c>
      <c r="E18" s="310"/>
      <c r="F18" s="309">
        <f>'Fig7'!F$4</f>
        <v>0</v>
      </c>
      <c r="G18" s="311"/>
      <c r="H18" s="149">
        <f>'Fig7'!G$4</f>
        <v>0</v>
      </c>
      <c r="I18" s="149">
        <f>'Fig7'!H$4</f>
        <v>0</v>
      </c>
      <c r="J18" s="150" t="str">
        <f>IF(I18&lt;&gt;0,SUM(I$12:I18)/COUNT(I$12:I18)," ")</f>
        <v xml:space="preserve"> </v>
      </c>
    </row>
    <row r="19" spans="1:10" x14ac:dyDescent="0.25">
      <c r="A19" s="148">
        <v>8</v>
      </c>
      <c r="B19" s="309">
        <f>'Fig8'!D$4</f>
        <v>0</v>
      </c>
      <c r="C19" s="310"/>
      <c r="D19" s="309">
        <f>'Fig8'!E$4</f>
        <v>0</v>
      </c>
      <c r="E19" s="310"/>
      <c r="F19" s="309">
        <f>'Fig8'!F$4</f>
        <v>0</v>
      </c>
      <c r="G19" s="311"/>
      <c r="H19" s="149">
        <f>'Fig8'!G$4</f>
        <v>0</v>
      </c>
      <c r="I19" s="149">
        <f>'Fig8'!H$4</f>
        <v>0</v>
      </c>
      <c r="J19" s="150" t="str">
        <f>IF(I19&lt;&gt;0,SUM(I$12:I19)/COUNT(I$12:I19)," ")</f>
        <v xml:space="preserve"> </v>
      </c>
    </row>
    <row r="20" spans="1:10" x14ac:dyDescent="0.25">
      <c r="A20" s="149"/>
      <c r="B20" s="151"/>
      <c r="C20" s="152"/>
      <c r="D20" s="151"/>
      <c r="E20" s="152"/>
      <c r="F20" s="151"/>
      <c r="G20" s="153"/>
      <c r="H20" s="149"/>
      <c r="I20" s="149"/>
      <c r="J20" s="149" t="str">
        <f>IF(I20&lt;&gt;0,SUM(I$12:I20)/COUNT(I$12:I20)," ")</f>
        <v xml:space="preserve"> </v>
      </c>
    </row>
    <row r="21" spans="1:10" x14ac:dyDescent="0.25">
      <c r="A21" s="173"/>
      <c r="B21" s="176"/>
      <c r="C21" s="177"/>
      <c r="D21" s="176"/>
      <c r="E21" s="177"/>
      <c r="F21" s="176"/>
      <c r="G21" s="177"/>
      <c r="H21" s="173"/>
      <c r="I21" s="173"/>
      <c r="J21" s="173"/>
    </row>
    <row r="22" spans="1:10" x14ac:dyDescent="0.25">
      <c r="A22" s="174"/>
      <c r="B22" s="174"/>
      <c r="C22" s="154" t="s">
        <v>47</v>
      </c>
      <c r="D22" s="174"/>
      <c r="E22" s="154" t="s">
        <v>47</v>
      </c>
      <c r="F22" s="174"/>
      <c r="G22" s="154" t="s">
        <v>47</v>
      </c>
      <c r="H22" s="174"/>
      <c r="I22" s="174"/>
      <c r="J22" s="174"/>
    </row>
    <row r="23" spans="1:10" x14ac:dyDescent="0.25">
      <c r="A23" s="175"/>
      <c r="B23" s="155" t="s">
        <v>48</v>
      </c>
      <c r="C23" s="156" t="s">
        <v>49</v>
      </c>
      <c r="D23" s="155" t="s">
        <v>49</v>
      </c>
      <c r="E23" s="156" t="s">
        <v>49</v>
      </c>
      <c r="F23" s="155" t="s">
        <v>50</v>
      </c>
      <c r="G23" s="157" t="s">
        <v>49</v>
      </c>
      <c r="H23" s="175"/>
      <c r="I23" s="175"/>
      <c r="J23" s="175"/>
    </row>
    <row r="24" spans="1:10" x14ac:dyDescent="0.25">
      <c r="A24" s="148">
        <v>9</v>
      </c>
      <c r="B24" s="158">
        <f>'Fig9'!D$4</f>
        <v>0</v>
      </c>
      <c r="C24" s="159">
        <f>'Fig9'!E$4</f>
        <v>0</v>
      </c>
      <c r="D24" s="158">
        <f>'Fig9'!F$4</f>
        <v>0</v>
      </c>
      <c r="E24" s="159">
        <f>'Fig9'!G$4</f>
        <v>0</v>
      </c>
      <c r="F24" s="158">
        <f>'Fig9'!H$4</f>
        <v>0</v>
      </c>
      <c r="G24" s="160">
        <f>'Fig9'!I$4</f>
        <v>0</v>
      </c>
      <c r="H24" s="149">
        <f>'Fig9'!J$4</f>
        <v>0</v>
      </c>
      <c r="I24" s="149">
        <f>'Fig9'!K$4</f>
        <v>0</v>
      </c>
      <c r="J24" s="150" t="str">
        <f>IF(I24&lt;&gt;0,SUM(I$12:I24)/COUNT(I$12:I24)," ")</f>
        <v xml:space="preserve"> </v>
      </c>
    </row>
    <row r="25" spans="1:10" x14ac:dyDescent="0.25">
      <c r="A25" s="148">
        <v>10</v>
      </c>
      <c r="B25" s="158">
        <f>'Fig10'!D$4</f>
        <v>0</v>
      </c>
      <c r="C25" s="159">
        <f>'Fig10'!E$4</f>
        <v>0</v>
      </c>
      <c r="D25" s="158">
        <f>'Fig10'!F$4</f>
        <v>0</v>
      </c>
      <c r="E25" s="159">
        <f>'Fig10'!G$4</f>
        <v>0</v>
      </c>
      <c r="F25" s="158">
        <f>'Fig10'!H$4</f>
        <v>0</v>
      </c>
      <c r="G25" s="160">
        <f>'Fig10'!I$4</f>
        <v>0</v>
      </c>
      <c r="H25" s="149">
        <f>'Fig10'!J$4</f>
        <v>0</v>
      </c>
      <c r="I25" s="149">
        <f>'Fig10'!K$4</f>
        <v>0</v>
      </c>
      <c r="J25" s="150" t="str">
        <f>IF(I25&lt;&gt;0,SUM(I$12:I25)/COUNT(I$12:I25)," ")</f>
        <v xml:space="preserve"> </v>
      </c>
    </row>
    <row r="26" spans="1:10" x14ac:dyDescent="0.25">
      <c r="A26" s="148">
        <v>11</v>
      </c>
      <c r="B26" s="158">
        <f>'Fig11'!D$4</f>
        <v>0</v>
      </c>
      <c r="C26" s="159">
        <f>'Fig11'!E$4</f>
        <v>0</v>
      </c>
      <c r="D26" s="158">
        <f>'Fig11'!F$4</f>
        <v>0</v>
      </c>
      <c r="E26" s="159">
        <f>'Fig11'!G$4</f>
        <v>0</v>
      </c>
      <c r="F26" s="158">
        <f>'Fig11'!H$4</f>
        <v>0</v>
      </c>
      <c r="G26" s="160">
        <f>'Fig11'!I$4</f>
        <v>0</v>
      </c>
      <c r="H26" s="149">
        <f>'Fig11'!J$4</f>
        <v>0</v>
      </c>
      <c r="I26" s="149">
        <f>'Fig11'!K$4</f>
        <v>0</v>
      </c>
      <c r="J26" s="150" t="str">
        <f>IF(I26&lt;&gt;0,SUM(I$12:I26)/COUNT(I$12:I26)," ")</f>
        <v xml:space="preserve"> </v>
      </c>
    </row>
    <row r="27" spans="1:10" x14ac:dyDescent="0.25">
      <c r="A27" s="148">
        <v>12</v>
      </c>
      <c r="B27" s="158">
        <f>'Fig12'!D$4</f>
        <v>0</v>
      </c>
      <c r="C27" s="159">
        <f>'Fig12'!E$4</f>
        <v>0</v>
      </c>
      <c r="D27" s="158">
        <f>'Fig12'!F$4</f>
        <v>0</v>
      </c>
      <c r="E27" s="159">
        <f>'Fig12'!G$4</f>
        <v>0</v>
      </c>
      <c r="F27" s="158">
        <f>'Fig12'!H$4</f>
        <v>0</v>
      </c>
      <c r="G27" s="160">
        <f>'Fig12'!I$4</f>
        <v>0</v>
      </c>
      <c r="H27" s="149">
        <f>'Fig12'!J$4</f>
        <v>0</v>
      </c>
      <c r="I27" s="149">
        <f>'Fig12'!K$4</f>
        <v>0</v>
      </c>
      <c r="J27" s="150" t="str">
        <f>IF(I27&lt;&gt;0,SUM(I$12:I27)/COUNT(I$12:I27)," ")</f>
        <v xml:space="preserve"> </v>
      </c>
    </row>
    <row r="28" spans="1:10" x14ac:dyDescent="0.25">
      <c r="A28" s="148">
        <v>13</v>
      </c>
      <c r="B28" s="158">
        <f>'Fig13'!D$4</f>
        <v>0</v>
      </c>
      <c r="C28" s="159">
        <f>'Fig13'!E$4</f>
        <v>0</v>
      </c>
      <c r="D28" s="158">
        <f>'Fig13'!F$4</f>
        <v>0</v>
      </c>
      <c r="E28" s="159">
        <f>'Fig13'!G$4</f>
        <v>0</v>
      </c>
      <c r="F28" s="158">
        <f>'Fig13'!H$4</f>
        <v>0</v>
      </c>
      <c r="G28" s="160">
        <f>'Fig13'!I$4</f>
        <v>0</v>
      </c>
      <c r="H28" s="149">
        <f>'Fig13'!J$4</f>
        <v>0</v>
      </c>
      <c r="I28" s="149">
        <f>'Fig13'!K$4</f>
        <v>0</v>
      </c>
      <c r="J28" s="150" t="str">
        <f>IF(I28&lt;&gt;0,SUM(I$12:I28)/COUNT(I$12:I28)," ")</f>
        <v xml:space="preserve"> </v>
      </c>
    </row>
    <row r="29" spans="1:10" x14ac:dyDescent="0.25">
      <c r="A29" s="148">
        <v>14</v>
      </c>
      <c r="B29" s="158">
        <f>'Fig14'!D$4</f>
        <v>0</v>
      </c>
      <c r="C29" s="159">
        <f>'Fig14'!E$4</f>
        <v>0</v>
      </c>
      <c r="D29" s="158">
        <f>'Fig14'!F$4</f>
        <v>0</v>
      </c>
      <c r="E29" s="159">
        <f>'Fig14'!G$4</f>
        <v>0</v>
      </c>
      <c r="F29" s="158">
        <f>'Fig14'!H$4</f>
        <v>0</v>
      </c>
      <c r="G29" s="160">
        <f>'Fig14'!I$4</f>
        <v>0</v>
      </c>
      <c r="H29" s="149">
        <f>'Fig14'!J$4</f>
        <v>0</v>
      </c>
      <c r="I29" s="149">
        <f>'Fig14'!K$4</f>
        <v>0</v>
      </c>
      <c r="J29" s="150" t="str">
        <f>IF(I29&lt;&gt;0,SUM(I$12:I29)/COUNT(I$12:I29)," ")</f>
        <v xml:space="preserve"> </v>
      </c>
    </row>
    <row r="30" spans="1:10" x14ac:dyDescent="0.25">
      <c r="A30" s="148">
        <v>15</v>
      </c>
      <c r="B30" s="158">
        <f>'Fig15'!D$4</f>
        <v>0</v>
      </c>
      <c r="C30" s="159">
        <f>'Fig15'!E$4</f>
        <v>0</v>
      </c>
      <c r="D30" s="158">
        <f>'Fig15'!F$4</f>
        <v>0</v>
      </c>
      <c r="E30" s="159">
        <f>'Fig15'!G$4</f>
        <v>0</v>
      </c>
      <c r="F30" s="158">
        <f>'Fig15'!H$4</f>
        <v>0</v>
      </c>
      <c r="G30" s="160">
        <f>'Fig15'!I$4</f>
        <v>0</v>
      </c>
      <c r="H30" s="149">
        <f>'Fig15'!J$4</f>
        <v>0</v>
      </c>
      <c r="I30" s="149">
        <f>'Fig15'!K$4</f>
        <v>0</v>
      </c>
      <c r="J30" s="150" t="str">
        <f>IF(I30&lt;&gt;0,SUM(I$12:I30)/COUNT(I$12:I30)," ")</f>
        <v xml:space="preserve"> </v>
      </c>
    </row>
    <row r="31" spans="1:10" x14ac:dyDescent="0.25">
      <c r="A31" s="148">
        <v>16</v>
      </c>
      <c r="B31" s="158">
        <f>'Fig16'!D$4</f>
        <v>0</v>
      </c>
      <c r="C31" s="159">
        <f>'Fig16'!E$4</f>
        <v>0</v>
      </c>
      <c r="D31" s="158">
        <f>'Fig16'!F$4</f>
        <v>0</v>
      </c>
      <c r="E31" s="159">
        <f>'Fig16'!G$4</f>
        <v>0</v>
      </c>
      <c r="F31" s="158">
        <f>'Fig16'!H$4</f>
        <v>0</v>
      </c>
      <c r="G31" s="160">
        <f>'Fig16'!I$4</f>
        <v>0</v>
      </c>
      <c r="H31" s="149">
        <f>'Fig16'!J$4</f>
        <v>0</v>
      </c>
      <c r="I31" s="149">
        <f>'Fig16'!K$4</f>
        <v>0</v>
      </c>
      <c r="J31" s="150" t="str">
        <f>IF(I31&lt;&gt;0,SUM(I$12:I31)/COUNT(I$12:I31)," ")</f>
        <v xml:space="preserve"> </v>
      </c>
    </row>
    <row r="32" spans="1:10" x14ac:dyDescent="0.25">
      <c r="A32" s="148">
        <v>17</v>
      </c>
      <c r="B32" s="158">
        <f>'Fig17'!D$4</f>
        <v>0</v>
      </c>
      <c r="C32" s="159">
        <f>'Fig17'!E$4</f>
        <v>0</v>
      </c>
      <c r="D32" s="158">
        <f>'Fig17'!F$4</f>
        <v>0</v>
      </c>
      <c r="E32" s="159">
        <f>'Fig17'!G$4</f>
        <v>0</v>
      </c>
      <c r="F32" s="158">
        <f>'Fig17'!H$4</f>
        <v>0</v>
      </c>
      <c r="G32" s="160">
        <f>'Fig17'!I$4</f>
        <v>0</v>
      </c>
      <c r="H32" s="149">
        <f>'Fig17'!J$4</f>
        <v>0</v>
      </c>
      <c r="I32" s="149">
        <f>'Fig17'!K$4</f>
        <v>0</v>
      </c>
      <c r="J32" s="150" t="str">
        <f>IF(I32&lt;&gt;0,SUM(I$12:I32)/COUNT(I$12:I32)," ")</f>
        <v xml:space="preserve"> </v>
      </c>
    </row>
    <row r="33" spans="1:10" x14ac:dyDescent="0.25">
      <c r="A33" s="148">
        <v>18</v>
      </c>
      <c r="B33" s="158">
        <f>'Fig18'!D$4</f>
        <v>0</v>
      </c>
      <c r="C33" s="159">
        <f>'Fig18'!E$4</f>
        <v>0</v>
      </c>
      <c r="D33" s="158">
        <f>'Fig18'!F$4</f>
        <v>0</v>
      </c>
      <c r="E33" s="159">
        <f>'Fig18'!G$4</f>
        <v>0</v>
      </c>
      <c r="F33" s="158">
        <f>'Fig18'!H$4</f>
        <v>0</v>
      </c>
      <c r="G33" s="160">
        <f>'Fig18'!I$4</f>
        <v>0</v>
      </c>
      <c r="H33" s="149">
        <f>'Fig18'!J$4</f>
        <v>0</v>
      </c>
      <c r="I33" s="149">
        <f>'Fig18'!K$4</f>
        <v>0</v>
      </c>
      <c r="J33" s="150" t="str">
        <f>IF(I33&lt;&gt;0,SUM(I$12:I33)/COUNT(I$12:I33)," ")</f>
        <v xml:space="preserve"> </v>
      </c>
    </row>
    <row r="34" spans="1:10" x14ac:dyDescent="0.25">
      <c r="A34" s="148">
        <v>19</v>
      </c>
      <c r="B34" s="158">
        <f>'Fig19'!D$4</f>
        <v>0</v>
      </c>
      <c r="C34" s="159">
        <f>'Fig19'!E$4</f>
        <v>0</v>
      </c>
      <c r="D34" s="158">
        <f>'Fig19'!F$4</f>
        <v>0</v>
      </c>
      <c r="E34" s="159">
        <f>'Fig19'!G$4</f>
        <v>0</v>
      </c>
      <c r="F34" s="158">
        <f>'Fig19'!H$4</f>
        <v>0</v>
      </c>
      <c r="G34" s="160">
        <f>'Fig19'!I$4</f>
        <v>0</v>
      </c>
      <c r="H34" s="149">
        <f>'Fig19'!J$4</f>
        <v>0</v>
      </c>
      <c r="I34" s="149">
        <f>'Fig19'!K$4</f>
        <v>0</v>
      </c>
      <c r="J34" s="150" t="str">
        <f>IF(I34&lt;&gt;0,SUM(I$12:I34)/COUNT(I$12:I34)," ")</f>
        <v xml:space="preserve"> </v>
      </c>
    </row>
    <row r="35" spans="1:10" x14ac:dyDescent="0.25">
      <c r="A35" s="148">
        <v>20</v>
      </c>
      <c r="B35" s="158">
        <f>'Fig20'!D$4</f>
        <v>0</v>
      </c>
      <c r="C35" s="159">
        <f>'Fig20'!E$4</f>
        <v>0</v>
      </c>
      <c r="D35" s="158">
        <f>'Fig20'!F$4</f>
        <v>0</v>
      </c>
      <c r="E35" s="159">
        <f>'Fig20'!G$4</f>
        <v>0</v>
      </c>
      <c r="F35" s="158">
        <f>'Fig20'!H$4</f>
        <v>0</v>
      </c>
      <c r="G35" s="160">
        <f>'Fig20'!I$4</f>
        <v>0</v>
      </c>
      <c r="H35" s="149">
        <f>'Fig20'!J$4</f>
        <v>0</v>
      </c>
      <c r="I35" s="149">
        <f>'Fig20'!K$4</f>
        <v>0</v>
      </c>
      <c r="J35" s="150" t="str">
        <f>IF(I35&lt;&gt;0,SUM(I$12:I35)/COUNT(I$12:I35)," ")</f>
        <v xml:space="preserve"> </v>
      </c>
    </row>
    <row r="36" spans="1:10" x14ac:dyDescent="0.25">
      <c r="A36" s="148">
        <v>21</v>
      </c>
      <c r="B36" s="158">
        <f>'Fig21'!D$4</f>
        <v>0</v>
      </c>
      <c r="C36" s="159">
        <f>'Fig21'!E$4</f>
        <v>0</v>
      </c>
      <c r="D36" s="158">
        <f>'Fig21'!F$4</f>
        <v>0</v>
      </c>
      <c r="E36" s="159">
        <f>'Fig21'!G$4</f>
        <v>0</v>
      </c>
      <c r="F36" s="158">
        <f>'Fig21'!H$4</f>
        <v>0</v>
      </c>
      <c r="G36" s="160">
        <f>'Fig21'!I$4</f>
        <v>0</v>
      </c>
      <c r="H36" s="149">
        <f>'Fig21'!J$4</f>
        <v>0</v>
      </c>
      <c r="I36" s="149">
        <f>'Fig21'!K$4</f>
        <v>0</v>
      </c>
      <c r="J36" s="150" t="str">
        <f>IF(I36&lt;&gt;0,SUM(I$12:I36)/COUNT(I$12:I36)," ")</f>
        <v xml:space="preserve"> </v>
      </c>
    </row>
    <row r="37" spans="1:10" x14ac:dyDescent="0.25">
      <c r="A37" s="148">
        <v>22</v>
      </c>
      <c r="B37" s="158">
        <f>'Fig22'!D$4</f>
        <v>0</v>
      </c>
      <c r="C37" s="159">
        <f>'Fig22'!E$4</f>
        <v>0</v>
      </c>
      <c r="D37" s="158">
        <f>'Fig22'!F$4</f>
        <v>0</v>
      </c>
      <c r="E37" s="159">
        <f>'Fig22'!G$4</f>
        <v>0</v>
      </c>
      <c r="F37" s="158">
        <f>'Fig22'!H$4</f>
        <v>0</v>
      </c>
      <c r="G37" s="160">
        <f>'Fig22'!I$4</f>
        <v>0</v>
      </c>
      <c r="H37" s="149">
        <f>'Fig22'!J$4</f>
        <v>0</v>
      </c>
      <c r="I37" s="149">
        <f>'Fig22'!K$4</f>
        <v>0</v>
      </c>
      <c r="J37" s="150" t="str">
        <f>IF(I37&lt;&gt;0,SUM(I$12:I37)/COUNT(I$12:I37)," ")</f>
        <v xml:space="preserve"> </v>
      </c>
    </row>
    <row r="38" spans="1:10" x14ac:dyDescent="0.25">
      <c r="A38" s="148">
        <v>23</v>
      </c>
      <c r="B38" s="158">
        <f>'Fig23'!D$4</f>
        <v>0</v>
      </c>
      <c r="C38" s="159">
        <f>'Fig23'!E$4</f>
        <v>0</v>
      </c>
      <c r="D38" s="158">
        <f>'Fig23'!F$4</f>
        <v>0</v>
      </c>
      <c r="E38" s="159">
        <f>'Fig23'!G$4</f>
        <v>0</v>
      </c>
      <c r="F38" s="158">
        <f>'Fig23'!H$4</f>
        <v>0</v>
      </c>
      <c r="G38" s="160">
        <f>'Fig23'!I$4</f>
        <v>0</v>
      </c>
      <c r="H38" s="149">
        <f>'Fig23'!J$4</f>
        <v>0</v>
      </c>
      <c r="I38" s="149">
        <f>'Fig23'!K$4</f>
        <v>0</v>
      </c>
      <c r="J38" s="150" t="str">
        <f>IF(I38&lt;&gt;0,SUM(I$12:I38)/COUNT(I$12:I38)," ")</f>
        <v xml:space="preserve"> </v>
      </c>
    </row>
    <row r="39" spans="1:10" ht="15.75" thickBot="1" x14ac:dyDescent="0.3">
      <c r="A39" s="161">
        <v>24</v>
      </c>
      <c r="B39" s="162">
        <f>'Fig24'!D$4</f>
        <v>0</v>
      </c>
      <c r="C39" s="163">
        <f>'Fig24'!E$4</f>
        <v>0</v>
      </c>
      <c r="D39" s="162">
        <f>'Fig24'!F$4</f>
        <v>0</v>
      </c>
      <c r="E39" s="163">
        <f>'Fig24'!G$4</f>
        <v>0</v>
      </c>
      <c r="F39" s="162">
        <f>'Fig24'!H$4</f>
        <v>0</v>
      </c>
      <c r="G39" s="164">
        <f>'Fig24'!I$4</f>
        <v>0</v>
      </c>
      <c r="H39" s="149">
        <f>'Fig24'!J$4</f>
        <v>0</v>
      </c>
      <c r="I39" s="149">
        <f>'Fig24'!K$4</f>
        <v>0</v>
      </c>
      <c r="J39" s="165"/>
    </row>
    <row r="40" spans="1:10" ht="15.75" thickBot="1" x14ac:dyDescent="0.3">
      <c r="A40" s="166"/>
      <c r="B40" s="166"/>
      <c r="C40" s="166"/>
      <c r="D40" s="166"/>
      <c r="E40" s="166"/>
      <c r="F40" s="167" t="s">
        <v>73</v>
      </c>
      <c r="G40" s="168"/>
      <c r="H40" s="190">
        <f>SUM(H12:H39)</f>
        <v>0</v>
      </c>
      <c r="I40" s="149">
        <f>SUM(I12:I39)</f>
        <v>0</v>
      </c>
      <c r="J40" s="139"/>
    </row>
    <row r="41" spans="1:10" ht="15.75" thickBot="1" x14ac:dyDescent="0.3">
      <c r="A41" s="137"/>
      <c r="B41" s="137"/>
      <c r="C41" s="137"/>
      <c r="D41" s="137"/>
      <c r="E41" s="137"/>
      <c r="F41" s="137"/>
      <c r="G41" s="139"/>
      <c r="H41" s="169" t="s">
        <v>59</v>
      </c>
      <c r="I41" s="165">
        <f>I40/24</f>
        <v>0</v>
      </c>
      <c r="J41" s="139"/>
    </row>
    <row r="42" spans="1:10" x14ac:dyDescent="0.25">
      <c r="A42" s="136" t="s">
        <v>51</v>
      </c>
      <c r="B42" s="137"/>
      <c r="C42" s="137"/>
      <c r="D42" s="137"/>
      <c r="E42" s="137"/>
      <c r="F42" s="137"/>
      <c r="G42" s="137"/>
      <c r="H42" s="137"/>
      <c r="I42" s="137"/>
      <c r="J42" s="139"/>
    </row>
    <row r="43" spans="1:10" x14ac:dyDescent="0.25">
      <c r="A43" s="136" t="s">
        <v>52</v>
      </c>
      <c r="B43" s="137"/>
      <c r="C43" s="137"/>
      <c r="D43" s="137"/>
      <c r="E43" s="137"/>
      <c r="F43" s="137"/>
      <c r="G43" s="137"/>
      <c r="H43" s="137"/>
      <c r="I43" s="137"/>
      <c r="J43" s="139"/>
    </row>
    <row r="44" spans="1:10" x14ac:dyDescent="0.25">
      <c r="A44" s="136" t="s">
        <v>53</v>
      </c>
      <c r="B44" s="137"/>
      <c r="C44" s="137"/>
      <c r="D44" s="137"/>
      <c r="E44" s="137"/>
      <c r="F44" s="137"/>
      <c r="G44" s="137"/>
      <c r="H44" s="137"/>
      <c r="I44" s="137"/>
      <c r="J44" s="139"/>
    </row>
    <row r="45" spans="1:10" x14ac:dyDescent="0.25">
      <c r="A45" s="136" t="s">
        <v>54</v>
      </c>
      <c r="B45" s="137"/>
      <c r="C45" s="137"/>
      <c r="D45" s="137"/>
      <c r="E45" s="137"/>
      <c r="F45" s="137"/>
      <c r="G45" s="137"/>
      <c r="H45" s="137"/>
      <c r="I45" s="137"/>
      <c r="J45" s="139"/>
    </row>
    <row r="46" spans="1:10" ht="15.75" thickBot="1" x14ac:dyDescent="0.3">
      <c r="A46" s="136"/>
      <c r="B46" s="170" t="s">
        <v>35</v>
      </c>
      <c r="C46" s="137"/>
      <c r="D46" s="137"/>
      <c r="E46" s="137"/>
      <c r="F46" s="137" t="s">
        <v>55</v>
      </c>
      <c r="G46" s="137"/>
      <c r="H46" s="137"/>
      <c r="I46" s="137"/>
      <c r="J46" s="139"/>
    </row>
    <row r="47" spans="1:10" x14ac:dyDescent="0.25">
      <c r="A47" s="136"/>
      <c r="B47" s="312" t="str">
        <f>IF(ISBLANK(Résultats!C4),"",Résultats!C4)</f>
        <v/>
      </c>
      <c r="C47" s="313"/>
      <c r="D47" s="314"/>
      <c r="E47" s="137"/>
      <c r="F47" s="260"/>
      <c r="G47" s="261"/>
      <c r="H47" s="262"/>
      <c r="I47" s="137"/>
      <c r="J47" s="139"/>
    </row>
    <row r="48" spans="1:10" x14ac:dyDescent="0.25">
      <c r="A48" s="136"/>
      <c r="B48" s="137"/>
      <c r="C48" s="137"/>
      <c r="D48" s="137"/>
      <c r="E48" s="137"/>
      <c r="F48" s="263"/>
      <c r="G48" s="264"/>
      <c r="H48" s="265"/>
      <c r="I48" s="137"/>
      <c r="J48" s="139"/>
    </row>
    <row r="49" spans="1:10" x14ac:dyDescent="0.25">
      <c r="A49" s="136"/>
      <c r="B49" s="137"/>
      <c r="C49" s="137"/>
      <c r="D49" s="137"/>
      <c r="E49" s="137"/>
      <c r="F49" s="263"/>
      <c r="G49" s="264"/>
      <c r="H49" s="265"/>
      <c r="I49" s="137"/>
      <c r="J49" s="139"/>
    </row>
    <row r="50" spans="1:10" x14ac:dyDescent="0.25">
      <c r="A50" s="136"/>
      <c r="B50" s="137"/>
      <c r="C50" s="137"/>
      <c r="D50" s="137"/>
      <c r="E50" s="137"/>
      <c r="F50" s="263"/>
      <c r="G50" s="264"/>
      <c r="H50" s="265"/>
      <c r="I50" s="137"/>
      <c r="J50" s="139"/>
    </row>
    <row r="51" spans="1:10" ht="15.75" thickBot="1" x14ac:dyDescent="0.3">
      <c r="A51" s="136"/>
      <c r="B51" s="137"/>
      <c r="C51" s="137"/>
      <c r="D51" s="137"/>
      <c r="E51" s="137"/>
      <c r="F51" s="266"/>
      <c r="G51" s="267"/>
      <c r="H51" s="268"/>
      <c r="I51" s="137"/>
      <c r="J51" s="139"/>
    </row>
    <row r="52" spans="1:10" ht="15.75" thickBot="1" x14ac:dyDescent="0.3">
      <c r="A52" s="195" t="s">
        <v>74</v>
      </c>
      <c r="B52" s="171"/>
      <c r="C52" s="171"/>
      <c r="D52" s="171"/>
      <c r="E52" s="171"/>
      <c r="F52" s="171"/>
      <c r="G52" s="171"/>
      <c r="H52" s="171"/>
      <c r="I52" s="171"/>
      <c r="J52" s="172"/>
    </row>
  </sheetData>
  <sheetProtection algorithmName="SHA-512" hashValue="mhlP6x81aPLHW3zfPjE6O2QM6jByesvzcWqYNhxPX2ectGrSSFShbAK1Llosp5gpefA6GnkUwoM49i64VuoBnA==" saltValue="ICGzkUctvJ1zu+rTv0SyEw==" spinCount="100000" sheet="1" objects="1" scenarios="1"/>
  <mergeCells count="36">
    <mergeCell ref="A1:J1"/>
    <mergeCell ref="I2:J2"/>
    <mergeCell ref="I3:J3"/>
    <mergeCell ref="I4:J4"/>
    <mergeCell ref="B11:C11"/>
    <mergeCell ref="D11:E11"/>
    <mergeCell ref="F11:G11"/>
    <mergeCell ref="B12:C12"/>
    <mergeCell ref="D12:E12"/>
    <mergeCell ref="F12:G12"/>
    <mergeCell ref="B2:G2"/>
    <mergeCell ref="C3:G3"/>
    <mergeCell ref="C4:G4"/>
    <mergeCell ref="F16:G16"/>
    <mergeCell ref="B17:C17"/>
    <mergeCell ref="D17:E17"/>
    <mergeCell ref="F17:G17"/>
    <mergeCell ref="B18:C18"/>
    <mergeCell ref="D18:E18"/>
    <mergeCell ref="F18:G18"/>
    <mergeCell ref="F47:H51"/>
    <mergeCell ref="B13:C13"/>
    <mergeCell ref="D13:E13"/>
    <mergeCell ref="F13:G13"/>
    <mergeCell ref="B47:D47"/>
    <mergeCell ref="B19:C19"/>
    <mergeCell ref="D19:E19"/>
    <mergeCell ref="F19:G19"/>
    <mergeCell ref="B14:C14"/>
    <mergeCell ref="D14:E14"/>
    <mergeCell ref="F14:G14"/>
    <mergeCell ref="B15:C15"/>
    <mergeCell ref="D15:E15"/>
    <mergeCell ref="F15:G15"/>
    <mergeCell ref="B16:C16"/>
    <mergeCell ref="D16:E16"/>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D7F22-035C-4C41-AB9E-B38CDEB10AC6}">
  <sheetPr>
    <tabColor rgb="FF00B0F0"/>
  </sheetPr>
  <dimension ref="A1:J52"/>
  <sheetViews>
    <sheetView workbookViewId="0">
      <selection activeCell="B47" activeCellId="6" sqref="B2:G2 C3:G3 C4:G4 I2:J2 I3:J3 I4:J4 B47:D47"/>
    </sheetView>
  </sheetViews>
  <sheetFormatPr baseColWidth="10" defaultColWidth="10.7109375" defaultRowHeight="15" x14ac:dyDescent="0.25"/>
  <cols>
    <col min="1" max="1" width="14.42578125" customWidth="1"/>
    <col min="8" max="8" width="17" bestFit="1" customWidth="1"/>
  </cols>
  <sheetData>
    <row r="1" spans="1:10" ht="98.65" customHeight="1" x14ac:dyDescent="0.25">
      <c r="A1" s="334" t="s">
        <v>31</v>
      </c>
      <c r="B1" s="335"/>
      <c r="C1" s="335"/>
      <c r="D1" s="335"/>
      <c r="E1" s="335"/>
      <c r="F1" s="335"/>
      <c r="G1" s="335"/>
      <c r="H1" s="335"/>
      <c r="I1" s="335"/>
      <c r="J1" s="336"/>
    </row>
    <row r="2" spans="1:10" x14ac:dyDescent="0.25">
      <c r="A2" s="99" t="s">
        <v>32</v>
      </c>
      <c r="B2" s="331" t="str">
        <f>IF(ISBLANK(Résultats!A11)," ",Résultats!A11)</f>
        <v xml:space="preserve"> </v>
      </c>
      <c r="C2" s="332"/>
      <c r="D2" s="332"/>
      <c r="E2" s="332"/>
      <c r="F2" s="332"/>
      <c r="G2" s="333"/>
      <c r="H2" s="100" t="s">
        <v>33</v>
      </c>
      <c r="I2" s="331" t="str">
        <f>IF(ISBLANK(Résultats!D11),"",Résultats!D11)</f>
        <v/>
      </c>
      <c r="J2" s="337"/>
    </row>
    <row r="3" spans="1:10" x14ac:dyDescent="0.25">
      <c r="A3" s="99" t="s">
        <v>34</v>
      </c>
      <c r="B3" s="101"/>
      <c r="C3" s="331" t="str">
        <f>IF(ISBLANK(Résultats!G11),"",Résultats!G11)</f>
        <v/>
      </c>
      <c r="D3" s="332"/>
      <c r="E3" s="332"/>
      <c r="F3" s="332"/>
      <c r="G3" s="333"/>
      <c r="H3" s="100" t="s">
        <v>64</v>
      </c>
      <c r="I3" s="328" t="str">
        <f>IF(Résultats!F11="X"," moins de 21 ans","")</f>
        <v/>
      </c>
      <c r="J3" s="337"/>
    </row>
    <row r="4" spans="1:10" x14ac:dyDescent="0.25">
      <c r="A4" s="99" t="s">
        <v>36</v>
      </c>
      <c r="B4" s="100"/>
      <c r="C4" s="331" t="str">
        <f>IF(ISBLANK(Résultats!C2),"",Résultats!C2)</f>
        <v xml:space="preserve"> </v>
      </c>
      <c r="D4" s="332"/>
      <c r="E4" s="332"/>
      <c r="F4" s="332"/>
      <c r="G4" s="333"/>
      <c r="H4" s="100" t="s">
        <v>37</v>
      </c>
      <c r="I4" s="331" t="str">
        <f>IF(ISBLANK(Résultats!J2),"",Résultats!J2)</f>
        <v xml:space="preserve"> </v>
      </c>
      <c r="J4" s="337"/>
    </row>
    <row r="5" spans="1:10" x14ac:dyDescent="0.25">
      <c r="A5" s="99" t="s">
        <v>38</v>
      </c>
      <c r="B5" s="100"/>
      <c r="C5" s="100"/>
      <c r="D5" s="100"/>
      <c r="E5" s="100"/>
      <c r="F5" s="100"/>
      <c r="G5" s="100"/>
      <c r="H5" s="100"/>
      <c r="I5" s="100"/>
      <c r="J5" s="102"/>
    </row>
    <row r="6" spans="1:10" x14ac:dyDescent="0.25">
      <c r="A6" s="103" t="s">
        <v>39</v>
      </c>
      <c r="B6" s="104"/>
      <c r="C6" s="104"/>
      <c r="D6" s="104"/>
      <c r="E6" s="104"/>
      <c r="F6" s="104"/>
      <c r="G6" s="104"/>
      <c r="H6" s="100"/>
      <c r="I6" s="100"/>
      <c r="J6" s="102"/>
    </row>
    <row r="7" spans="1:10" x14ac:dyDescent="0.25">
      <c r="A7" s="103" t="s">
        <v>40</v>
      </c>
      <c r="B7" s="104"/>
      <c r="C7" s="104"/>
      <c r="D7" s="104"/>
      <c r="E7" s="104"/>
      <c r="F7" s="104"/>
      <c r="G7" s="104"/>
      <c r="H7" s="100"/>
      <c r="I7" s="100"/>
      <c r="J7" s="102"/>
    </row>
    <row r="8" spans="1:10" x14ac:dyDescent="0.25">
      <c r="A8" s="105" t="s">
        <v>41</v>
      </c>
      <c r="B8" s="106"/>
      <c r="C8" s="106"/>
      <c r="D8" s="106"/>
      <c r="E8" s="106"/>
      <c r="F8" s="106"/>
      <c r="G8" s="106"/>
      <c r="H8" s="100"/>
      <c r="I8" s="100"/>
      <c r="J8" s="102"/>
    </row>
    <row r="9" spans="1:10" x14ac:dyDescent="0.25">
      <c r="A9" s="105" t="s">
        <v>42</v>
      </c>
      <c r="B9" s="106"/>
      <c r="C9" s="106"/>
      <c r="D9" s="106"/>
      <c r="E9" s="106"/>
      <c r="F9" s="106"/>
      <c r="G9" s="106"/>
      <c r="H9" s="100"/>
      <c r="I9" s="100"/>
      <c r="J9" s="102"/>
    </row>
    <row r="10" spans="1:10" ht="15.75" thickBot="1" x14ac:dyDescent="0.3">
      <c r="A10" s="105" t="s">
        <v>43</v>
      </c>
      <c r="B10" s="106"/>
      <c r="C10" s="106"/>
      <c r="D10" s="106"/>
      <c r="E10" s="106"/>
      <c r="F10" s="106"/>
      <c r="G10" s="106"/>
      <c r="H10" s="100"/>
      <c r="I10" s="100"/>
      <c r="J10" s="102"/>
    </row>
    <row r="11" spans="1:10" ht="60" x14ac:dyDescent="0.25">
      <c r="A11" s="107" t="s">
        <v>44</v>
      </c>
      <c r="B11" s="338" t="s">
        <v>61</v>
      </c>
      <c r="C11" s="339"/>
      <c r="D11" s="338" t="s">
        <v>62</v>
      </c>
      <c r="E11" s="339"/>
      <c r="F11" s="338" t="s">
        <v>63</v>
      </c>
      <c r="G11" s="340"/>
      <c r="H11" s="108" t="s">
        <v>45</v>
      </c>
      <c r="I11" s="109" t="s">
        <v>46</v>
      </c>
      <c r="J11" s="110" t="s">
        <v>58</v>
      </c>
    </row>
    <row r="12" spans="1:10" x14ac:dyDescent="0.25">
      <c r="A12" s="111">
        <v>1</v>
      </c>
      <c r="B12" s="325">
        <f>'Fig1'!D$5</f>
        <v>0</v>
      </c>
      <c r="C12" s="326"/>
      <c r="D12" s="325">
        <f>'Fig1'!E$5</f>
        <v>0</v>
      </c>
      <c r="E12" s="326"/>
      <c r="F12" s="325">
        <f>'Fig1'!F$5</f>
        <v>0</v>
      </c>
      <c r="G12" s="327"/>
      <c r="H12" s="112">
        <f>'Fig1'!G$5</f>
        <v>0</v>
      </c>
      <c r="I12" s="112">
        <f>'Fig1'!H5</f>
        <v>0</v>
      </c>
      <c r="J12" s="113" t="str">
        <f>IF( I13=0," ",I12)</f>
        <v xml:space="preserve"> </v>
      </c>
    </row>
    <row r="13" spans="1:10" x14ac:dyDescent="0.25">
      <c r="A13" s="111">
        <v>2</v>
      </c>
      <c r="B13" s="325">
        <f>'Fig2'!D$5</f>
        <v>0</v>
      </c>
      <c r="C13" s="326"/>
      <c r="D13" s="325">
        <f>'Fig2'!E$5</f>
        <v>0</v>
      </c>
      <c r="E13" s="326"/>
      <c r="F13" s="325">
        <f>'Fig2'!F$5</f>
        <v>0</v>
      </c>
      <c r="G13" s="327"/>
      <c r="H13" s="112">
        <f>'Fig2'!G$5</f>
        <v>0</v>
      </c>
      <c r="I13" s="112">
        <f>'Fig2'!H$5</f>
        <v>0</v>
      </c>
      <c r="J13" s="113" t="str">
        <f>IF(I13&lt;&gt;0,SUM(I$12:I13)/COUNT(I$12:I13)," ")</f>
        <v xml:space="preserve"> </v>
      </c>
    </row>
    <row r="14" spans="1:10" x14ac:dyDescent="0.25">
      <c r="A14" s="111">
        <v>3</v>
      </c>
      <c r="B14" s="325">
        <f>'Fig3'!D$5</f>
        <v>0</v>
      </c>
      <c r="C14" s="326"/>
      <c r="D14" s="325">
        <f>'Fig3'!E$5</f>
        <v>0</v>
      </c>
      <c r="E14" s="326"/>
      <c r="F14" s="325">
        <f>'Fig3'!F$5</f>
        <v>0</v>
      </c>
      <c r="G14" s="327"/>
      <c r="H14" s="112">
        <f>'Fig3'!G$5</f>
        <v>0</v>
      </c>
      <c r="I14" s="112">
        <f>'Fig3'!H$5</f>
        <v>0</v>
      </c>
      <c r="J14" s="113" t="str">
        <f>IF(I14&lt;&gt;0,SUM(I$12:I14)/COUNT(I$12:I14)," ")</f>
        <v xml:space="preserve"> </v>
      </c>
    </row>
    <row r="15" spans="1:10" x14ac:dyDescent="0.25">
      <c r="A15" s="111">
        <v>4</v>
      </c>
      <c r="B15" s="325">
        <f>'Fig4'!D$5</f>
        <v>0</v>
      </c>
      <c r="C15" s="326"/>
      <c r="D15" s="325">
        <f>'Fig4'!E$5</f>
        <v>0</v>
      </c>
      <c r="E15" s="326"/>
      <c r="F15" s="325">
        <f>'Fig4'!F$5</f>
        <v>0</v>
      </c>
      <c r="G15" s="327"/>
      <c r="H15" s="112">
        <f>'Fig4'!G$5</f>
        <v>0</v>
      </c>
      <c r="I15" s="112">
        <f>'Fig4'!H$5</f>
        <v>0</v>
      </c>
      <c r="J15" s="113" t="str">
        <f>IF(I15&lt;&gt;0,SUM(I$12:I15)/COUNT(I$12:I15)," ")</f>
        <v xml:space="preserve"> </v>
      </c>
    </row>
    <row r="16" spans="1:10" x14ac:dyDescent="0.25">
      <c r="A16" s="111">
        <v>5</v>
      </c>
      <c r="B16" s="325">
        <f>'Fig5'!D$5</f>
        <v>0</v>
      </c>
      <c r="C16" s="326"/>
      <c r="D16" s="325">
        <f>'Fig5'!E$5</f>
        <v>0</v>
      </c>
      <c r="E16" s="326"/>
      <c r="F16" s="325">
        <f>'Fig5'!F$5</f>
        <v>0</v>
      </c>
      <c r="G16" s="327"/>
      <c r="H16" s="112">
        <f>'Fig5'!G$5</f>
        <v>0</v>
      </c>
      <c r="I16" s="112">
        <f>'Fig5'!H$5</f>
        <v>0</v>
      </c>
      <c r="J16" s="113" t="str">
        <f>IF(I16&lt;&gt;0,SUM(I$12:I16)/COUNT(I$12:I16)," ")</f>
        <v xml:space="preserve"> </v>
      </c>
    </row>
    <row r="17" spans="1:10" x14ac:dyDescent="0.25">
      <c r="A17" s="111">
        <v>6</v>
      </c>
      <c r="B17" s="325">
        <f>'Fig6'!D$5</f>
        <v>0</v>
      </c>
      <c r="C17" s="326"/>
      <c r="D17" s="325">
        <f>'Fig6'!E$5</f>
        <v>0</v>
      </c>
      <c r="E17" s="326"/>
      <c r="F17" s="325">
        <f>'Fig6'!F$5</f>
        <v>0</v>
      </c>
      <c r="G17" s="327"/>
      <c r="H17" s="112">
        <f>'Fig6'!G$5</f>
        <v>0</v>
      </c>
      <c r="I17" s="112">
        <f>'Fig6'!H$5</f>
        <v>0</v>
      </c>
      <c r="J17" s="113" t="str">
        <f>IF(I17&lt;&gt;0,SUM(I$12:I17)/COUNT(I$12:I17)," ")</f>
        <v xml:space="preserve"> </v>
      </c>
    </row>
    <row r="18" spans="1:10" x14ac:dyDescent="0.25">
      <c r="A18" s="111">
        <v>7</v>
      </c>
      <c r="B18" s="325">
        <f>'Fig7'!D$5</f>
        <v>0</v>
      </c>
      <c r="C18" s="326"/>
      <c r="D18" s="325">
        <f>'Fig7'!E$5</f>
        <v>0</v>
      </c>
      <c r="E18" s="326"/>
      <c r="F18" s="325">
        <f>'Fig7'!F$5</f>
        <v>0</v>
      </c>
      <c r="G18" s="327"/>
      <c r="H18" s="112">
        <f>'Fig7'!G$5</f>
        <v>0</v>
      </c>
      <c r="I18" s="112">
        <f>'Fig7'!H$5</f>
        <v>0</v>
      </c>
      <c r="J18" s="113" t="str">
        <f>IF(I18&lt;&gt;0,SUM(I$12:I18)/COUNT(I$12:I18)," ")</f>
        <v xml:space="preserve"> </v>
      </c>
    </row>
    <row r="19" spans="1:10" x14ac:dyDescent="0.25">
      <c r="A19" s="111">
        <v>8</v>
      </c>
      <c r="B19" s="325">
        <f>'Fig8'!D$5</f>
        <v>0</v>
      </c>
      <c r="C19" s="326"/>
      <c r="D19" s="325">
        <f>'Fig8'!E$5</f>
        <v>0</v>
      </c>
      <c r="E19" s="326"/>
      <c r="F19" s="325">
        <f>'Fig8'!F$5</f>
        <v>0</v>
      </c>
      <c r="G19" s="327"/>
      <c r="H19" s="112">
        <f>'Fig8'!G$5</f>
        <v>0</v>
      </c>
      <c r="I19" s="112">
        <f>'Fig8'!H$5</f>
        <v>0</v>
      </c>
      <c r="J19" s="113" t="str">
        <f>IF(I19&lt;&gt;0,SUM(I$12:I19)/COUNT(I$12:I19)," ")</f>
        <v xml:space="preserve"> </v>
      </c>
    </row>
    <row r="20" spans="1:10" x14ac:dyDescent="0.25">
      <c r="A20" s="112"/>
      <c r="B20" s="114"/>
      <c r="C20" s="115"/>
      <c r="D20" s="114"/>
      <c r="E20" s="115"/>
      <c r="F20" s="114"/>
      <c r="G20" s="116"/>
      <c r="H20" s="112"/>
      <c r="I20" s="112"/>
      <c r="J20" s="112" t="str">
        <f>IF(I20&lt;&gt;0,SUM(I$12:I20)/COUNT(I$12:I20)," ")</f>
        <v xml:space="preserve"> </v>
      </c>
    </row>
    <row r="21" spans="1:10" x14ac:dyDescent="0.25">
      <c r="A21" s="173"/>
      <c r="B21" s="176"/>
      <c r="C21" s="177"/>
      <c r="D21" s="176"/>
      <c r="E21" s="177"/>
      <c r="F21" s="176"/>
      <c r="G21" s="177"/>
      <c r="H21" s="173"/>
      <c r="I21" s="173"/>
      <c r="J21" s="173"/>
    </row>
    <row r="22" spans="1:10" x14ac:dyDescent="0.25">
      <c r="A22" s="174"/>
      <c r="B22" s="174"/>
      <c r="C22" s="117" t="s">
        <v>47</v>
      </c>
      <c r="D22" s="174"/>
      <c r="E22" s="117" t="s">
        <v>47</v>
      </c>
      <c r="F22" s="174"/>
      <c r="G22" s="117" t="s">
        <v>47</v>
      </c>
      <c r="H22" s="174"/>
      <c r="I22" s="174"/>
      <c r="J22" s="174"/>
    </row>
    <row r="23" spans="1:10" x14ac:dyDescent="0.25">
      <c r="A23" s="175"/>
      <c r="B23" s="118" t="s">
        <v>48</v>
      </c>
      <c r="C23" s="119" t="s">
        <v>49</v>
      </c>
      <c r="D23" s="118" t="s">
        <v>49</v>
      </c>
      <c r="E23" s="119" t="s">
        <v>49</v>
      </c>
      <c r="F23" s="118" t="s">
        <v>50</v>
      </c>
      <c r="G23" s="120" t="s">
        <v>49</v>
      </c>
      <c r="H23" s="175"/>
      <c r="I23" s="175"/>
      <c r="J23" s="175"/>
    </row>
    <row r="24" spans="1:10" x14ac:dyDescent="0.25">
      <c r="A24" s="111">
        <v>9</v>
      </c>
      <c r="B24" s="121">
        <f>'Fig9'!D$5</f>
        <v>0</v>
      </c>
      <c r="C24" s="122">
        <f>'Fig9'!E$5</f>
        <v>0</v>
      </c>
      <c r="D24" s="121">
        <f>'Fig9'!F$5</f>
        <v>0</v>
      </c>
      <c r="E24" s="122">
        <f>'Fig9'!G$5</f>
        <v>0</v>
      </c>
      <c r="F24" s="121">
        <f>'Fig9'!H$5</f>
        <v>0</v>
      </c>
      <c r="G24" s="123">
        <f>'Fig9'!I$5</f>
        <v>0</v>
      </c>
      <c r="H24" s="112">
        <f>'Fig9'!J$5</f>
        <v>0</v>
      </c>
      <c r="I24" s="112">
        <f>'Fig9'!K$5</f>
        <v>0</v>
      </c>
      <c r="J24" s="113" t="str">
        <f>IF(I24&lt;&gt;0,SUM(I$12:I24)/COUNT(I$12:I24)," ")</f>
        <v xml:space="preserve"> </v>
      </c>
    </row>
    <row r="25" spans="1:10" x14ac:dyDescent="0.25">
      <c r="A25" s="111">
        <v>10</v>
      </c>
      <c r="B25" s="121">
        <f>'Fig10'!D$5</f>
        <v>0</v>
      </c>
      <c r="C25" s="122">
        <f>'Fig10'!E$5</f>
        <v>0</v>
      </c>
      <c r="D25" s="121">
        <f>'Fig10'!F$5</f>
        <v>0</v>
      </c>
      <c r="E25" s="122">
        <f>'Fig10'!G$5</f>
        <v>0</v>
      </c>
      <c r="F25" s="121">
        <f>'Fig10'!H$5</f>
        <v>0</v>
      </c>
      <c r="G25" s="123">
        <f>'Fig10'!I$5</f>
        <v>0</v>
      </c>
      <c r="H25" s="112">
        <f>'Fig10'!J$5</f>
        <v>0</v>
      </c>
      <c r="I25" s="112">
        <f>'Fig10'!K$5</f>
        <v>0</v>
      </c>
      <c r="J25" s="113" t="str">
        <f>IF(I25&lt;&gt;0,SUM(I$12:I25)/COUNT(I$12:I25)," ")</f>
        <v xml:space="preserve"> </v>
      </c>
    </row>
    <row r="26" spans="1:10" x14ac:dyDescent="0.25">
      <c r="A26" s="111">
        <v>11</v>
      </c>
      <c r="B26" s="121">
        <f>'Fig11'!D$5</f>
        <v>0</v>
      </c>
      <c r="C26" s="122">
        <f>'Fig11'!E$5</f>
        <v>0</v>
      </c>
      <c r="D26" s="121">
        <f>'Fig11'!F$5</f>
        <v>0</v>
      </c>
      <c r="E26" s="122">
        <f>'Fig11'!G$5</f>
        <v>0</v>
      </c>
      <c r="F26" s="121">
        <f>'Fig11'!H$5</f>
        <v>0</v>
      </c>
      <c r="G26" s="123">
        <f>'Fig11'!I$5</f>
        <v>0</v>
      </c>
      <c r="H26" s="112">
        <f>'Fig11'!J$5</f>
        <v>0</v>
      </c>
      <c r="I26" s="112">
        <f>'Fig11'!K$5</f>
        <v>0</v>
      </c>
      <c r="J26" s="113" t="str">
        <f>IF(I26&lt;&gt;0,SUM(I$12:I26)/COUNT(I$12:I26)," ")</f>
        <v xml:space="preserve"> </v>
      </c>
    </row>
    <row r="27" spans="1:10" x14ac:dyDescent="0.25">
      <c r="A27" s="111">
        <v>12</v>
      </c>
      <c r="B27" s="121">
        <f>'Fig12'!D$5</f>
        <v>0</v>
      </c>
      <c r="C27" s="122">
        <f>'Fig12'!E$5</f>
        <v>0</v>
      </c>
      <c r="D27" s="121">
        <f>'Fig12'!F$5</f>
        <v>0</v>
      </c>
      <c r="E27" s="122">
        <f>'Fig12'!G$5</f>
        <v>0</v>
      </c>
      <c r="F27" s="121">
        <f>'Fig12'!H$5</f>
        <v>0</v>
      </c>
      <c r="G27" s="123">
        <f>'Fig12'!I$5</f>
        <v>0</v>
      </c>
      <c r="H27" s="112">
        <f>'Fig12'!J$5</f>
        <v>0</v>
      </c>
      <c r="I27" s="112">
        <f>'Fig12'!K$5</f>
        <v>0</v>
      </c>
      <c r="J27" s="113" t="str">
        <f>IF(I27&lt;&gt;0,SUM(I$12:I27)/COUNT(I$12:I27)," ")</f>
        <v xml:space="preserve"> </v>
      </c>
    </row>
    <row r="28" spans="1:10" x14ac:dyDescent="0.25">
      <c r="A28" s="111">
        <v>13</v>
      </c>
      <c r="B28" s="121">
        <f>'Fig13'!D$5</f>
        <v>0</v>
      </c>
      <c r="C28" s="122">
        <f>'Fig13'!E$5</f>
        <v>0</v>
      </c>
      <c r="D28" s="121">
        <f>'Fig13'!F$5</f>
        <v>0</v>
      </c>
      <c r="E28" s="122">
        <f>'Fig13'!G$5</f>
        <v>0</v>
      </c>
      <c r="F28" s="121">
        <f>'Fig13'!H$5</f>
        <v>0</v>
      </c>
      <c r="G28" s="123">
        <f>'Fig13'!I$5</f>
        <v>0</v>
      </c>
      <c r="H28" s="112">
        <f>'Fig13'!J$5</f>
        <v>0</v>
      </c>
      <c r="I28" s="112">
        <f>'Fig13'!K$5</f>
        <v>0</v>
      </c>
      <c r="J28" s="113" t="str">
        <f>IF(I28&lt;&gt;0,SUM(I$12:I28)/COUNT(I$12:I28)," ")</f>
        <v xml:space="preserve"> </v>
      </c>
    </row>
    <row r="29" spans="1:10" x14ac:dyDescent="0.25">
      <c r="A29" s="111">
        <v>14</v>
      </c>
      <c r="B29" s="121">
        <f>'Fig14'!D$5</f>
        <v>0</v>
      </c>
      <c r="C29" s="122">
        <f>'Fig14'!E$5</f>
        <v>0</v>
      </c>
      <c r="D29" s="121">
        <f>'Fig14'!F$5</f>
        <v>0</v>
      </c>
      <c r="E29" s="122">
        <f>'Fig14'!G$5</f>
        <v>0</v>
      </c>
      <c r="F29" s="121">
        <f>'Fig14'!H$5</f>
        <v>0</v>
      </c>
      <c r="G29" s="123">
        <f>'Fig14'!I$5</f>
        <v>0</v>
      </c>
      <c r="H29" s="112">
        <f>'Fig14'!J$5</f>
        <v>0</v>
      </c>
      <c r="I29" s="112">
        <f>'Fig14'!K$5</f>
        <v>0</v>
      </c>
      <c r="J29" s="113" t="str">
        <f>IF(I29&lt;&gt;0,SUM(I$12:I29)/COUNT(I$12:I29)," ")</f>
        <v xml:space="preserve"> </v>
      </c>
    </row>
    <row r="30" spans="1:10" x14ac:dyDescent="0.25">
      <c r="A30" s="111">
        <v>15</v>
      </c>
      <c r="B30" s="121">
        <f>'Fig15'!D$5</f>
        <v>0</v>
      </c>
      <c r="C30" s="122">
        <f>'Fig15'!E$5</f>
        <v>0</v>
      </c>
      <c r="D30" s="121">
        <f>'Fig15'!F$5</f>
        <v>0</v>
      </c>
      <c r="E30" s="122">
        <f>'Fig15'!G$5</f>
        <v>0</v>
      </c>
      <c r="F30" s="121">
        <f>'Fig15'!H$5</f>
        <v>0</v>
      </c>
      <c r="G30" s="123">
        <f>'Fig15'!I$5</f>
        <v>0</v>
      </c>
      <c r="H30" s="112">
        <f>'Fig15'!J$5</f>
        <v>0</v>
      </c>
      <c r="I30" s="112">
        <f>'Fig15'!K$5</f>
        <v>0</v>
      </c>
      <c r="J30" s="113" t="str">
        <f>IF(I30&lt;&gt;0,SUM(I$12:I30)/COUNT(I$12:I30)," ")</f>
        <v xml:space="preserve"> </v>
      </c>
    </row>
    <row r="31" spans="1:10" x14ac:dyDescent="0.25">
      <c r="A31" s="111">
        <v>16</v>
      </c>
      <c r="B31" s="121">
        <f>'Fig16'!D$5</f>
        <v>0</v>
      </c>
      <c r="C31" s="122">
        <f>'Fig16'!E$5</f>
        <v>0</v>
      </c>
      <c r="D31" s="121">
        <f>'Fig16'!F$5</f>
        <v>0</v>
      </c>
      <c r="E31" s="122">
        <f>'Fig16'!G$5</f>
        <v>0</v>
      </c>
      <c r="F31" s="121">
        <f>'Fig16'!H$5</f>
        <v>0</v>
      </c>
      <c r="G31" s="123">
        <f>'Fig16'!I$5</f>
        <v>0</v>
      </c>
      <c r="H31" s="112">
        <f>'Fig16'!J$5</f>
        <v>0</v>
      </c>
      <c r="I31" s="112">
        <f>'Fig16'!K$5</f>
        <v>0</v>
      </c>
      <c r="J31" s="113" t="str">
        <f>IF(I31&lt;&gt;0,SUM(I$12:I31)/COUNT(I$12:I31)," ")</f>
        <v xml:space="preserve"> </v>
      </c>
    </row>
    <row r="32" spans="1:10" x14ac:dyDescent="0.25">
      <c r="A32" s="111">
        <v>17</v>
      </c>
      <c r="B32" s="121">
        <f>'Fig17'!D$5</f>
        <v>0</v>
      </c>
      <c r="C32" s="122">
        <f>'Fig17'!E$5</f>
        <v>0</v>
      </c>
      <c r="D32" s="121">
        <f>'Fig17'!F$5</f>
        <v>0</v>
      </c>
      <c r="E32" s="122">
        <f>'Fig17'!G$5</f>
        <v>0</v>
      </c>
      <c r="F32" s="121">
        <f>'Fig17'!H$5</f>
        <v>0</v>
      </c>
      <c r="G32" s="123">
        <f>'Fig17'!I$5</f>
        <v>0</v>
      </c>
      <c r="H32" s="112">
        <f>'Fig17'!J$5</f>
        <v>0</v>
      </c>
      <c r="I32" s="112">
        <f>'Fig17'!K$5</f>
        <v>0</v>
      </c>
      <c r="J32" s="113" t="str">
        <f>IF(I32&lt;&gt;0,SUM(I$12:I32)/COUNT(I$12:I32)," ")</f>
        <v xml:space="preserve"> </v>
      </c>
    </row>
    <row r="33" spans="1:10" x14ac:dyDescent="0.25">
      <c r="A33" s="111">
        <v>18</v>
      </c>
      <c r="B33" s="121">
        <f>'Fig18'!D$5</f>
        <v>0</v>
      </c>
      <c r="C33" s="122">
        <f>'Fig18'!E$5</f>
        <v>0</v>
      </c>
      <c r="D33" s="121">
        <f>'Fig18'!F$5</f>
        <v>0</v>
      </c>
      <c r="E33" s="122">
        <f>'Fig18'!G$5</f>
        <v>0</v>
      </c>
      <c r="F33" s="121">
        <f>'Fig18'!H$5</f>
        <v>0</v>
      </c>
      <c r="G33" s="123">
        <f>'Fig18'!I$5</f>
        <v>0</v>
      </c>
      <c r="H33" s="112">
        <f>'Fig18'!J$5</f>
        <v>0</v>
      </c>
      <c r="I33" s="112">
        <f>'Fig18'!K$5</f>
        <v>0</v>
      </c>
      <c r="J33" s="113" t="str">
        <f>IF(I33&lt;&gt;0,SUM(I$12:I33)/COUNT(I$12:I33)," ")</f>
        <v xml:space="preserve"> </v>
      </c>
    </row>
    <row r="34" spans="1:10" x14ac:dyDescent="0.25">
      <c r="A34" s="111">
        <v>19</v>
      </c>
      <c r="B34" s="121">
        <f>'Fig19'!D$5</f>
        <v>0</v>
      </c>
      <c r="C34" s="122">
        <f>'Fig19'!E$5</f>
        <v>0</v>
      </c>
      <c r="D34" s="121">
        <f>'Fig19'!F$5</f>
        <v>0</v>
      </c>
      <c r="E34" s="122">
        <f>'Fig19'!G$5</f>
        <v>0</v>
      </c>
      <c r="F34" s="121">
        <f>'Fig19'!H$5</f>
        <v>0</v>
      </c>
      <c r="G34" s="123">
        <f>'Fig19'!I$5</f>
        <v>0</v>
      </c>
      <c r="H34" s="112">
        <f>'Fig19'!J$5</f>
        <v>0</v>
      </c>
      <c r="I34" s="112">
        <f>'Fig19'!K$5</f>
        <v>0</v>
      </c>
      <c r="J34" s="113" t="str">
        <f>IF(I34&lt;&gt;0,SUM(I$12:I34)/COUNT(I$12:I34)," ")</f>
        <v xml:space="preserve"> </v>
      </c>
    </row>
    <row r="35" spans="1:10" x14ac:dyDescent="0.25">
      <c r="A35" s="111">
        <v>20</v>
      </c>
      <c r="B35" s="121">
        <f>'Fig20'!D$5</f>
        <v>0</v>
      </c>
      <c r="C35" s="122">
        <f>'Fig20'!E$5</f>
        <v>0</v>
      </c>
      <c r="D35" s="121">
        <f>'Fig20'!F$5</f>
        <v>0</v>
      </c>
      <c r="E35" s="122">
        <f>'Fig20'!G$5</f>
        <v>0</v>
      </c>
      <c r="F35" s="121">
        <f>'Fig20'!H$5</f>
        <v>0</v>
      </c>
      <c r="G35" s="123">
        <f>'Fig20'!I$5</f>
        <v>0</v>
      </c>
      <c r="H35" s="112">
        <f>'Fig20'!J$5</f>
        <v>0</v>
      </c>
      <c r="I35" s="112">
        <f>'Fig20'!K$5</f>
        <v>0</v>
      </c>
      <c r="J35" s="113" t="str">
        <f>IF(I35&lt;&gt;0,SUM(I$12:I35)/COUNT(I$12:I35)," ")</f>
        <v xml:space="preserve"> </v>
      </c>
    </row>
    <row r="36" spans="1:10" x14ac:dyDescent="0.25">
      <c r="A36" s="111">
        <v>21</v>
      </c>
      <c r="B36" s="121">
        <f>'Fig21'!D$5</f>
        <v>0</v>
      </c>
      <c r="C36" s="122">
        <f>'Fig21'!E$5</f>
        <v>0</v>
      </c>
      <c r="D36" s="121">
        <f>'Fig21'!F$5</f>
        <v>0</v>
      </c>
      <c r="E36" s="122">
        <f>'Fig21'!G$5</f>
        <v>0</v>
      </c>
      <c r="F36" s="121">
        <f>'Fig21'!H$5</f>
        <v>0</v>
      </c>
      <c r="G36" s="123">
        <f>'Fig21'!I$5</f>
        <v>0</v>
      </c>
      <c r="H36" s="112">
        <f>'Fig21'!J$5</f>
        <v>0</v>
      </c>
      <c r="I36" s="112">
        <f>'Fig21'!K$5</f>
        <v>0</v>
      </c>
      <c r="J36" s="113" t="str">
        <f>IF(I36&lt;&gt;0,SUM(I$12:I36)/COUNT(I$12:I36)," ")</f>
        <v xml:space="preserve"> </v>
      </c>
    </row>
    <row r="37" spans="1:10" x14ac:dyDescent="0.25">
      <c r="A37" s="111">
        <v>22</v>
      </c>
      <c r="B37" s="121">
        <f>'Fig22'!D$5</f>
        <v>0</v>
      </c>
      <c r="C37" s="122">
        <f>'Fig22'!E$5</f>
        <v>0</v>
      </c>
      <c r="D37" s="121">
        <f>'Fig22'!F$5</f>
        <v>0</v>
      </c>
      <c r="E37" s="122">
        <f>'Fig22'!G$5</f>
        <v>0</v>
      </c>
      <c r="F37" s="121">
        <f>'Fig22'!H$5</f>
        <v>0</v>
      </c>
      <c r="G37" s="123">
        <f>'Fig22'!I$5</f>
        <v>0</v>
      </c>
      <c r="H37" s="112">
        <f>'Fig22'!J$5</f>
        <v>0</v>
      </c>
      <c r="I37" s="112">
        <f>'Fig22'!K$5</f>
        <v>0</v>
      </c>
      <c r="J37" s="113" t="str">
        <f>IF(I37&lt;&gt;0,SUM(I$12:I37)/COUNT(I$12:I37)," ")</f>
        <v xml:space="preserve"> </v>
      </c>
    </row>
    <row r="38" spans="1:10" x14ac:dyDescent="0.25">
      <c r="A38" s="111">
        <v>23</v>
      </c>
      <c r="B38" s="121">
        <f>'Fig23'!D$5</f>
        <v>0</v>
      </c>
      <c r="C38" s="122">
        <f>'Fig23'!E$5</f>
        <v>0</v>
      </c>
      <c r="D38" s="121">
        <f>'Fig23'!F$5</f>
        <v>0</v>
      </c>
      <c r="E38" s="122">
        <f>'Fig23'!G$5</f>
        <v>0</v>
      </c>
      <c r="F38" s="121">
        <f>'Fig23'!H$5</f>
        <v>0</v>
      </c>
      <c r="G38" s="123">
        <f>'Fig23'!I$5</f>
        <v>0</v>
      </c>
      <c r="H38" s="112">
        <f>'Fig23'!J$5</f>
        <v>0</v>
      </c>
      <c r="I38" s="112">
        <f>'Fig23'!K$5</f>
        <v>0</v>
      </c>
      <c r="J38" s="113" t="str">
        <f>IF(I38&lt;&gt;0,SUM(I$12:I38)/COUNT(I$12:I38)," ")</f>
        <v xml:space="preserve"> </v>
      </c>
    </row>
    <row r="39" spans="1:10" ht="15.75" thickBot="1" x14ac:dyDescent="0.3">
      <c r="A39" s="124">
        <v>24</v>
      </c>
      <c r="B39" s="125">
        <f>'Fig24'!D$5</f>
        <v>0</v>
      </c>
      <c r="C39" s="126">
        <f>'Fig24'!E$5</f>
        <v>0</v>
      </c>
      <c r="D39" s="125">
        <f>'Fig24'!F$5</f>
        <v>0</v>
      </c>
      <c r="E39" s="126">
        <f>'Fig24'!G$5</f>
        <v>0</v>
      </c>
      <c r="F39" s="125">
        <f>'Fig24'!H$5</f>
        <v>0</v>
      </c>
      <c r="G39" s="127">
        <f>'Fig24'!I$5</f>
        <v>0</v>
      </c>
      <c r="H39" s="112">
        <f>'Fig24'!J$5</f>
        <v>0</v>
      </c>
      <c r="I39" s="112">
        <f>'Fig24'!K$5</f>
        <v>0</v>
      </c>
      <c r="J39" s="128"/>
    </row>
    <row r="40" spans="1:10" ht="15.75" thickBot="1" x14ac:dyDescent="0.3">
      <c r="A40" s="129"/>
      <c r="B40" s="129"/>
      <c r="C40" s="129"/>
      <c r="D40" s="129"/>
      <c r="E40" s="129"/>
      <c r="F40" s="130" t="s">
        <v>73</v>
      </c>
      <c r="G40" s="131"/>
      <c r="H40" s="189">
        <f>SUM(H12:H39)</f>
        <v>0</v>
      </c>
      <c r="I40" s="112">
        <f>SUM(I12:I39)</f>
        <v>0</v>
      </c>
      <c r="J40" s="102"/>
    </row>
    <row r="41" spans="1:10" ht="15.75" thickBot="1" x14ac:dyDescent="0.3">
      <c r="A41" s="100"/>
      <c r="B41" s="100"/>
      <c r="C41" s="100"/>
      <c r="D41" s="100"/>
      <c r="E41" s="100"/>
      <c r="F41" s="100"/>
      <c r="G41" s="102"/>
      <c r="H41" s="132" t="s">
        <v>59</v>
      </c>
      <c r="I41" s="128">
        <f>I40/24</f>
        <v>0</v>
      </c>
      <c r="J41" s="102"/>
    </row>
    <row r="42" spans="1:10" x14ac:dyDescent="0.25">
      <c r="A42" s="99" t="s">
        <v>51</v>
      </c>
      <c r="B42" s="100"/>
      <c r="C42" s="100"/>
      <c r="D42" s="100"/>
      <c r="E42" s="100"/>
      <c r="F42" s="100"/>
      <c r="G42" s="100"/>
      <c r="H42" s="100"/>
      <c r="I42" s="100"/>
      <c r="J42" s="102"/>
    </row>
    <row r="43" spans="1:10" x14ac:dyDescent="0.25">
      <c r="A43" s="99" t="s">
        <v>52</v>
      </c>
      <c r="B43" s="100"/>
      <c r="C43" s="100"/>
      <c r="D43" s="100"/>
      <c r="E43" s="100"/>
      <c r="F43" s="100"/>
      <c r="G43" s="100"/>
      <c r="H43" s="100"/>
      <c r="I43" s="100"/>
      <c r="J43" s="102"/>
    </row>
    <row r="44" spans="1:10" x14ac:dyDescent="0.25">
      <c r="A44" s="99" t="s">
        <v>53</v>
      </c>
      <c r="B44" s="100"/>
      <c r="C44" s="100"/>
      <c r="D44" s="100"/>
      <c r="E44" s="100"/>
      <c r="F44" s="100"/>
      <c r="G44" s="100"/>
      <c r="H44" s="100"/>
      <c r="I44" s="100"/>
      <c r="J44" s="102"/>
    </row>
    <row r="45" spans="1:10" x14ac:dyDescent="0.25">
      <c r="A45" s="99" t="s">
        <v>54</v>
      </c>
      <c r="B45" s="100"/>
      <c r="C45" s="100"/>
      <c r="D45" s="100"/>
      <c r="E45" s="100"/>
      <c r="F45" s="100"/>
      <c r="G45" s="100"/>
      <c r="H45" s="100"/>
      <c r="I45" s="100"/>
      <c r="J45" s="102"/>
    </row>
    <row r="46" spans="1:10" ht="15.75" thickBot="1" x14ac:dyDescent="0.3">
      <c r="A46" s="99"/>
      <c r="B46" s="133" t="s">
        <v>35</v>
      </c>
      <c r="C46" s="100"/>
      <c r="D46" s="100"/>
      <c r="E46" s="100"/>
      <c r="F46" s="100" t="s">
        <v>55</v>
      </c>
      <c r="G46" s="100"/>
      <c r="H46" s="100"/>
      <c r="I46" s="100"/>
      <c r="J46" s="102"/>
    </row>
    <row r="47" spans="1:10" x14ac:dyDescent="0.25">
      <c r="A47" s="99"/>
      <c r="B47" s="328" t="str">
        <f>IF(ISBLANK(Résultats!C4),"",Résultats!C4)</f>
        <v/>
      </c>
      <c r="C47" s="329"/>
      <c r="D47" s="330"/>
      <c r="E47" s="100"/>
      <c r="F47" s="285"/>
      <c r="G47" s="286"/>
      <c r="H47" s="287"/>
      <c r="I47" s="100"/>
      <c r="J47" s="102"/>
    </row>
    <row r="48" spans="1:10" x14ac:dyDescent="0.25">
      <c r="A48" s="99"/>
      <c r="B48" s="100"/>
      <c r="C48" s="100"/>
      <c r="D48" s="100"/>
      <c r="E48" s="100"/>
      <c r="F48" s="288"/>
      <c r="G48" s="289"/>
      <c r="H48" s="290"/>
      <c r="I48" s="100"/>
      <c r="J48" s="102"/>
    </row>
    <row r="49" spans="1:10" x14ac:dyDescent="0.25">
      <c r="A49" s="99"/>
      <c r="B49" s="100"/>
      <c r="C49" s="100"/>
      <c r="D49" s="100"/>
      <c r="E49" s="100"/>
      <c r="F49" s="288"/>
      <c r="G49" s="289"/>
      <c r="H49" s="290"/>
      <c r="I49" s="100"/>
      <c r="J49" s="102"/>
    </row>
    <row r="50" spans="1:10" x14ac:dyDescent="0.25">
      <c r="A50" s="99"/>
      <c r="B50" s="100"/>
      <c r="C50" s="100"/>
      <c r="D50" s="100"/>
      <c r="E50" s="100"/>
      <c r="F50" s="288"/>
      <c r="G50" s="289"/>
      <c r="H50" s="290"/>
      <c r="I50" s="100"/>
      <c r="J50" s="102"/>
    </row>
    <row r="51" spans="1:10" ht="15.75" thickBot="1" x14ac:dyDescent="0.3">
      <c r="A51" s="99"/>
      <c r="B51" s="100"/>
      <c r="C51" s="100"/>
      <c r="D51" s="100"/>
      <c r="E51" s="100"/>
      <c r="F51" s="291"/>
      <c r="G51" s="226"/>
      <c r="H51" s="292"/>
      <c r="I51" s="100"/>
      <c r="J51" s="102"/>
    </row>
    <row r="52" spans="1:10" ht="15.75" thickBot="1" x14ac:dyDescent="0.3">
      <c r="A52" s="196" t="s">
        <v>74</v>
      </c>
      <c r="B52" s="134"/>
      <c r="C52" s="134"/>
      <c r="D52" s="134"/>
      <c r="E52" s="134"/>
      <c r="F52" s="134"/>
      <c r="G52" s="134"/>
      <c r="H52" s="134"/>
      <c r="I52" s="134"/>
      <c r="J52" s="135"/>
    </row>
  </sheetData>
  <sheetProtection algorithmName="SHA-512" hashValue="ivWr9rApcRWXIy1h2+j+62W5rresdh5EXltK7So7Op+auf+UQyllrn0JN+tCZtFZwtcOj7Gh10KwNyDwkP3RFA==" saltValue="1dra4NI2+9vVtfNoOy1VyQ==" spinCount="100000" sheet="1" objects="1" scenarios="1"/>
  <mergeCells count="36">
    <mergeCell ref="A1:J1"/>
    <mergeCell ref="I2:J2"/>
    <mergeCell ref="I3:J3"/>
    <mergeCell ref="I4:J4"/>
    <mergeCell ref="B11:C11"/>
    <mergeCell ref="D11:E11"/>
    <mergeCell ref="F11:G11"/>
    <mergeCell ref="B12:C12"/>
    <mergeCell ref="D12:E12"/>
    <mergeCell ref="F12:G12"/>
    <mergeCell ref="B2:G2"/>
    <mergeCell ref="C3:G3"/>
    <mergeCell ref="C4:G4"/>
    <mergeCell ref="F16:G16"/>
    <mergeCell ref="B17:C17"/>
    <mergeCell ref="D17:E17"/>
    <mergeCell ref="F17:G17"/>
    <mergeCell ref="B18:C18"/>
    <mergeCell ref="D18:E18"/>
    <mergeCell ref="F18:G18"/>
    <mergeCell ref="F47:H51"/>
    <mergeCell ref="B13:C13"/>
    <mergeCell ref="D13:E13"/>
    <mergeCell ref="F13:G13"/>
    <mergeCell ref="B47:D47"/>
    <mergeCell ref="B19:C19"/>
    <mergeCell ref="D19:E19"/>
    <mergeCell ref="F19:G19"/>
    <mergeCell ref="B14:C14"/>
    <mergeCell ref="D14:E14"/>
    <mergeCell ref="F14:G14"/>
    <mergeCell ref="B15:C15"/>
    <mergeCell ref="D15:E15"/>
    <mergeCell ref="F15:G15"/>
    <mergeCell ref="B16:C16"/>
    <mergeCell ref="D16:E16"/>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E58-EAD9-459C-982E-A09A4FAC647E}">
  <dimension ref="A1:J52"/>
  <sheetViews>
    <sheetView showGridLines="0" workbookViewId="0">
      <selection activeCell="B47" activeCellId="6" sqref="B2:G2 C3:G3 C4:G4 I2:J2 I3:J3 I4:J4 B47:D47"/>
    </sheetView>
  </sheetViews>
  <sheetFormatPr baseColWidth="10" defaultColWidth="10.7109375" defaultRowHeight="15" x14ac:dyDescent="0.25"/>
  <cols>
    <col min="1" max="1" width="14.42578125" customWidth="1"/>
    <col min="8" max="8" width="17" bestFit="1" customWidth="1"/>
  </cols>
  <sheetData>
    <row r="1" spans="1:10" ht="98.65" customHeight="1" x14ac:dyDescent="0.25">
      <c r="A1" s="269" t="s">
        <v>31</v>
      </c>
      <c r="B1" s="270"/>
      <c r="C1" s="270"/>
      <c r="D1" s="270"/>
      <c r="E1" s="270"/>
      <c r="F1" s="270"/>
      <c r="G1" s="270"/>
      <c r="H1" s="270"/>
      <c r="I1" s="270"/>
      <c r="J1" s="271"/>
    </row>
    <row r="2" spans="1:10" x14ac:dyDescent="0.25">
      <c r="A2" s="28" t="s">
        <v>32</v>
      </c>
      <c r="B2" s="275" t="str">
        <f>IF(ISBLANK(Résultats!A12)," ",Résultats!A12)</f>
        <v xml:space="preserve"> </v>
      </c>
      <c r="C2" s="276"/>
      <c r="D2" s="276"/>
      <c r="E2" s="276"/>
      <c r="F2" s="276"/>
      <c r="G2" s="277"/>
      <c r="H2" s="29" t="s">
        <v>33</v>
      </c>
      <c r="I2" s="275" t="str">
        <f>IF(ISBLANK(Résultats!D12),"",Résultats!D12)</f>
        <v/>
      </c>
      <c r="J2" s="278"/>
    </row>
    <row r="3" spans="1:10" x14ac:dyDescent="0.25">
      <c r="A3" s="28" t="s">
        <v>34</v>
      </c>
      <c r="B3" s="30"/>
      <c r="C3" s="275" t="str">
        <f>IF(ISBLANK(Résultats!G12),"",Résultats!G12)</f>
        <v/>
      </c>
      <c r="D3" s="276"/>
      <c r="E3" s="276"/>
      <c r="F3" s="276"/>
      <c r="G3" s="277"/>
      <c r="H3" s="29" t="s">
        <v>65</v>
      </c>
      <c r="I3" s="275" t="str">
        <f>IF(Résultats!F12="X"," moins de 21 ans","")</f>
        <v/>
      </c>
      <c r="J3" s="278"/>
    </row>
    <row r="4" spans="1:10" x14ac:dyDescent="0.25">
      <c r="A4" s="28" t="s">
        <v>36</v>
      </c>
      <c r="B4" s="29"/>
      <c r="C4" s="275" t="str">
        <f>IF(ISBLANK(Résultats!C2),"",Résultats!C2)</f>
        <v xml:space="preserve"> </v>
      </c>
      <c r="D4" s="276"/>
      <c r="E4" s="276"/>
      <c r="F4" s="276"/>
      <c r="G4" s="277"/>
      <c r="H4" s="29" t="s">
        <v>37</v>
      </c>
      <c r="I4" s="275" t="str">
        <f>IF(ISBLANK(Résultats!J2),"",Résultats!J2)</f>
        <v xml:space="preserve"> </v>
      </c>
      <c r="J4" s="278"/>
    </row>
    <row r="5" spans="1:10" x14ac:dyDescent="0.25">
      <c r="A5" s="28" t="s">
        <v>38</v>
      </c>
      <c r="B5" s="29"/>
      <c r="C5" s="29"/>
      <c r="D5" s="29"/>
      <c r="E5" s="29"/>
      <c r="F5" s="29"/>
      <c r="G5" s="29"/>
      <c r="H5" s="29"/>
      <c r="I5" s="29"/>
      <c r="J5" s="31"/>
    </row>
    <row r="6" spans="1:10" x14ac:dyDescent="0.25">
      <c r="A6" s="32" t="s">
        <v>39</v>
      </c>
      <c r="B6" s="33"/>
      <c r="C6" s="33"/>
      <c r="D6" s="33"/>
      <c r="E6" s="33"/>
      <c r="F6" s="33"/>
      <c r="G6" s="33"/>
      <c r="H6" s="29"/>
      <c r="I6" s="29"/>
      <c r="J6" s="31"/>
    </row>
    <row r="7" spans="1:10" x14ac:dyDescent="0.25">
      <c r="A7" s="32" t="s">
        <v>40</v>
      </c>
      <c r="B7" s="33"/>
      <c r="C7" s="33"/>
      <c r="D7" s="33"/>
      <c r="E7" s="33"/>
      <c r="F7" s="33"/>
      <c r="G7" s="33"/>
      <c r="H7" s="29"/>
      <c r="I7" s="29"/>
      <c r="J7" s="31"/>
    </row>
    <row r="8" spans="1:10" x14ac:dyDescent="0.25">
      <c r="A8" s="34" t="s">
        <v>41</v>
      </c>
      <c r="B8" s="35"/>
      <c r="C8" s="35"/>
      <c r="D8" s="35"/>
      <c r="E8" s="35"/>
      <c r="F8" s="35"/>
      <c r="G8" s="35"/>
      <c r="H8" s="29"/>
      <c r="I8" s="29"/>
      <c r="J8" s="31"/>
    </row>
    <row r="9" spans="1:10" x14ac:dyDescent="0.25">
      <c r="A9" s="34" t="s">
        <v>42</v>
      </c>
      <c r="B9" s="35"/>
      <c r="C9" s="35"/>
      <c r="D9" s="35"/>
      <c r="E9" s="35"/>
      <c r="F9" s="35"/>
      <c r="G9" s="35"/>
      <c r="H9" s="29"/>
      <c r="I9" s="29"/>
      <c r="J9" s="31"/>
    </row>
    <row r="10" spans="1:10" ht="15.75" thickBot="1" x14ac:dyDescent="0.3">
      <c r="A10" s="34" t="s">
        <v>43</v>
      </c>
      <c r="B10" s="35"/>
      <c r="C10" s="35"/>
      <c r="D10" s="35"/>
      <c r="E10" s="35"/>
      <c r="F10" s="35"/>
      <c r="G10" s="35"/>
      <c r="H10" s="29"/>
      <c r="I10" s="29"/>
      <c r="J10" s="31"/>
    </row>
    <row r="11" spans="1:10" ht="60" x14ac:dyDescent="0.25">
      <c r="A11" s="66" t="s">
        <v>44</v>
      </c>
      <c r="B11" s="281" t="s">
        <v>61</v>
      </c>
      <c r="C11" s="282"/>
      <c r="D11" s="281" t="s">
        <v>62</v>
      </c>
      <c r="E11" s="282"/>
      <c r="F11" s="281" t="s">
        <v>63</v>
      </c>
      <c r="G11" s="284"/>
      <c r="H11" s="56" t="s">
        <v>45</v>
      </c>
      <c r="I11" s="62" t="s">
        <v>46</v>
      </c>
      <c r="J11" s="64" t="s">
        <v>58</v>
      </c>
    </row>
    <row r="12" spans="1:10" x14ac:dyDescent="0.25">
      <c r="A12" s="67">
        <v>1</v>
      </c>
      <c r="B12" s="279">
        <f>'Fig1'!D$6</f>
        <v>0</v>
      </c>
      <c r="C12" s="280"/>
      <c r="D12" s="279">
        <f>'Fig1'!E$6</f>
        <v>0</v>
      </c>
      <c r="E12" s="280"/>
      <c r="F12" s="279">
        <f>'Fig1'!F$6</f>
        <v>0</v>
      </c>
      <c r="G12" s="283"/>
      <c r="H12" s="57">
        <f>'Fig1'!G$6</f>
        <v>0</v>
      </c>
      <c r="I12" s="57">
        <f>'Fig1'!H$6</f>
        <v>0</v>
      </c>
      <c r="J12" s="65" t="str">
        <f>IF( I13=0," ",I12)</f>
        <v xml:space="preserve"> </v>
      </c>
    </row>
    <row r="13" spans="1:10" x14ac:dyDescent="0.25">
      <c r="A13" s="67">
        <v>2</v>
      </c>
      <c r="B13" s="279">
        <f>'Fig2'!D$6</f>
        <v>0</v>
      </c>
      <c r="C13" s="280"/>
      <c r="D13" s="279">
        <f>'Fig2'!E$6</f>
        <v>0</v>
      </c>
      <c r="E13" s="280"/>
      <c r="F13" s="279">
        <f>'Fig2'!F$6</f>
        <v>0</v>
      </c>
      <c r="G13" s="283"/>
      <c r="H13" s="57">
        <f>'Fig2'!G$6</f>
        <v>0</v>
      </c>
      <c r="I13" s="57">
        <f>'Fig2'!H$6</f>
        <v>0</v>
      </c>
      <c r="J13" s="65" t="str">
        <f>IF(I13&lt;&gt;0,SUM(I$12:I13)/COUNT(I$12:I13)," ")</f>
        <v xml:space="preserve"> </v>
      </c>
    </row>
    <row r="14" spans="1:10" x14ac:dyDescent="0.25">
      <c r="A14" s="67">
        <v>3</v>
      </c>
      <c r="B14" s="279">
        <f>'Fig3'!D$6</f>
        <v>0</v>
      </c>
      <c r="C14" s="280"/>
      <c r="D14" s="279">
        <f>'Fig3'!E$6</f>
        <v>0</v>
      </c>
      <c r="E14" s="280"/>
      <c r="F14" s="279">
        <f>'Fig3'!F$6</f>
        <v>0</v>
      </c>
      <c r="G14" s="283"/>
      <c r="H14" s="57">
        <f>'Fig3'!G$6</f>
        <v>0</v>
      </c>
      <c r="I14" s="57">
        <f>'Fig3'!H$6</f>
        <v>0</v>
      </c>
      <c r="J14" s="65" t="str">
        <f>IF(I14&lt;&gt;0,SUM(I$12:I14)/COUNT(I$12:I14)," ")</f>
        <v xml:space="preserve"> </v>
      </c>
    </row>
    <row r="15" spans="1:10" x14ac:dyDescent="0.25">
      <c r="A15" s="67">
        <v>4</v>
      </c>
      <c r="B15" s="279">
        <f>'Fig4'!D$6</f>
        <v>0</v>
      </c>
      <c r="C15" s="280"/>
      <c r="D15" s="279">
        <f>'Fig4'!E$6</f>
        <v>0</v>
      </c>
      <c r="E15" s="280"/>
      <c r="F15" s="279">
        <f>'Fig4'!F$6</f>
        <v>0</v>
      </c>
      <c r="G15" s="283"/>
      <c r="H15" s="57">
        <f>'Fig4'!G$6</f>
        <v>0</v>
      </c>
      <c r="I15" s="57">
        <f>'Fig4'!H$6</f>
        <v>0</v>
      </c>
      <c r="J15" s="65" t="str">
        <f>IF(I15&lt;&gt;0,SUM(I$12:I15)/COUNT(I$12:I15)," ")</f>
        <v xml:space="preserve"> </v>
      </c>
    </row>
    <row r="16" spans="1:10" x14ac:dyDescent="0.25">
      <c r="A16" s="67">
        <v>5</v>
      </c>
      <c r="B16" s="279">
        <f>'Fig5'!D$6</f>
        <v>0</v>
      </c>
      <c r="C16" s="280"/>
      <c r="D16" s="279">
        <f>'Fig5'!E$6</f>
        <v>0</v>
      </c>
      <c r="E16" s="280"/>
      <c r="F16" s="279">
        <f>'Fig5'!F$6</f>
        <v>0</v>
      </c>
      <c r="G16" s="283"/>
      <c r="H16" s="57">
        <f>'Fig5'!G$6</f>
        <v>0</v>
      </c>
      <c r="I16" s="57">
        <f>'Fig5'!H$6</f>
        <v>0</v>
      </c>
      <c r="J16" s="65" t="str">
        <f>IF(I16&lt;&gt;0,SUM(I$12:I16)/COUNT(I$12:I16)," ")</f>
        <v xml:space="preserve"> </v>
      </c>
    </row>
    <row r="17" spans="1:10" x14ac:dyDescent="0.25">
      <c r="A17" s="67">
        <v>6</v>
      </c>
      <c r="B17" s="279">
        <f>'Fig6'!D$6</f>
        <v>0</v>
      </c>
      <c r="C17" s="280"/>
      <c r="D17" s="279">
        <f>'Fig6'!E$6</f>
        <v>0</v>
      </c>
      <c r="E17" s="280"/>
      <c r="F17" s="279">
        <f>'Fig6'!F$6</f>
        <v>0</v>
      </c>
      <c r="G17" s="283"/>
      <c r="H17" s="57">
        <f>'Fig6'!G$6</f>
        <v>0</v>
      </c>
      <c r="I17" s="57">
        <f>'Fig6'!H$6</f>
        <v>0</v>
      </c>
      <c r="J17" s="65" t="str">
        <f>IF(I17&lt;&gt;0,SUM(I$12:I17)/COUNT(I$12:I17)," ")</f>
        <v xml:space="preserve"> </v>
      </c>
    </row>
    <row r="18" spans="1:10" x14ac:dyDescent="0.25">
      <c r="A18" s="67">
        <v>7</v>
      </c>
      <c r="B18" s="279">
        <f>'Fig7'!D$6</f>
        <v>0</v>
      </c>
      <c r="C18" s="280"/>
      <c r="D18" s="279">
        <f>'Fig7'!E$6</f>
        <v>0</v>
      </c>
      <c r="E18" s="280"/>
      <c r="F18" s="279">
        <f>'Fig7'!F$6</f>
        <v>0</v>
      </c>
      <c r="G18" s="283"/>
      <c r="H18" s="57">
        <f>'Fig7'!G$6</f>
        <v>0</v>
      </c>
      <c r="I18" s="57">
        <f>'Fig7'!H$6</f>
        <v>0</v>
      </c>
      <c r="J18" s="65" t="str">
        <f>IF(I18&lt;&gt;0,SUM(I$12:I18)/COUNT(I$12:I18)," ")</f>
        <v xml:space="preserve"> </v>
      </c>
    </row>
    <row r="19" spans="1:10" x14ac:dyDescent="0.25">
      <c r="A19" s="67">
        <v>8</v>
      </c>
      <c r="B19" s="279">
        <f>'Fig8'!D$6</f>
        <v>0</v>
      </c>
      <c r="C19" s="280"/>
      <c r="D19" s="279">
        <f>'Fig8'!E$6</f>
        <v>0</v>
      </c>
      <c r="E19" s="280"/>
      <c r="F19" s="279">
        <f>'Fig8'!F$6</f>
        <v>0</v>
      </c>
      <c r="G19" s="283"/>
      <c r="H19" s="57">
        <f>'Fig8'!G$6</f>
        <v>0</v>
      </c>
      <c r="I19" s="57">
        <f>'Fig8'!H$6</f>
        <v>0</v>
      </c>
      <c r="J19" s="65" t="str">
        <f>IF(I19&lt;&gt;0,SUM(I$12:I19)/COUNT(I$12:I19)," ")</f>
        <v xml:space="preserve"> </v>
      </c>
    </row>
    <row r="20" spans="1:10" x14ac:dyDescent="0.25">
      <c r="A20" s="57"/>
      <c r="B20" s="45"/>
      <c r="C20" s="46"/>
      <c r="D20" s="45"/>
      <c r="E20" s="46"/>
      <c r="F20" s="45"/>
      <c r="G20" s="43"/>
      <c r="H20" s="57"/>
      <c r="I20" s="57"/>
      <c r="J20" s="57" t="str">
        <f>IF(I20&lt;&gt;0,SUM(I$12:I20)/COUNT(I$12:I20)," ")</f>
        <v xml:space="preserve"> </v>
      </c>
    </row>
    <row r="21" spans="1:10" x14ac:dyDescent="0.25">
      <c r="A21" s="58"/>
      <c r="B21" s="17"/>
      <c r="C21" s="47"/>
      <c r="D21" s="17"/>
      <c r="E21" s="47"/>
      <c r="F21" s="17"/>
      <c r="G21" s="16"/>
      <c r="H21" s="58"/>
      <c r="I21" s="58"/>
      <c r="J21" s="59" t="str">
        <f>IF(I21&lt;&gt;0,SUM(I$12:I21)/COUNT(I$12:I21)," ")</f>
        <v xml:space="preserve"> </v>
      </c>
    </row>
    <row r="22" spans="1:10" x14ac:dyDescent="0.25">
      <c r="A22" s="59"/>
      <c r="B22" s="69"/>
      <c r="C22" s="48" t="s">
        <v>47</v>
      </c>
      <c r="D22" s="69"/>
      <c r="E22" s="48" t="s">
        <v>47</v>
      </c>
      <c r="F22" s="69"/>
      <c r="G22" s="54" t="s">
        <v>47</v>
      </c>
      <c r="H22" s="59"/>
      <c r="I22" s="59"/>
      <c r="J22" s="59" t="str">
        <f>IF(I22&lt;&gt;0,SUM(I$12:I22)/COUNT(I$12:I22)," ")</f>
        <v xml:space="preserve"> </v>
      </c>
    </row>
    <row r="23" spans="1:10" x14ac:dyDescent="0.25">
      <c r="A23" s="60"/>
      <c r="B23" s="49" t="s">
        <v>48</v>
      </c>
      <c r="C23" s="50" t="s">
        <v>49</v>
      </c>
      <c r="D23" s="49" t="s">
        <v>49</v>
      </c>
      <c r="E23" s="50" t="s">
        <v>49</v>
      </c>
      <c r="F23" s="49" t="s">
        <v>50</v>
      </c>
      <c r="G23" s="53" t="s">
        <v>49</v>
      </c>
      <c r="H23" s="60"/>
      <c r="I23" s="60"/>
      <c r="J23" s="59" t="str">
        <f>IF(I23&lt;&gt;0,SUM(I$12:I23)/COUNT(I$12:I23)," ")</f>
        <v xml:space="preserve"> </v>
      </c>
    </row>
    <row r="24" spans="1:10" x14ac:dyDescent="0.25">
      <c r="A24" s="67">
        <v>9</v>
      </c>
      <c r="B24" s="36">
        <f>'Fig9'!D$6</f>
        <v>0</v>
      </c>
      <c r="C24" s="38">
        <f>'Fig9'!E$6</f>
        <v>0</v>
      </c>
      <c r="D24" s="36">
        <f>'Fig9'!F$6</f>
        <v>0</v>
      </c>
      <c r="E24" s="38">
        <f>'Fig9'!G$6</f>
        <v>0</v>
      </c>
      <c r="F24" s="36">
        <f>'Fig9'!H$6</f>
        <v>0</v>
      </c>
      <c r="G24" s="37">
        <f>'Fig9'!I$6</f>
        <v>0</v>
      </c>
      <c r="H24" s="57">
        <f>'Fig9'!J$6</f>
        <v>0</v>
      </c>
      <c r="I24" s="57">
        <f>'Fig9'!K$6</f>
        <v>0</v>
      </c>
      <c r="J24" s="65" t="str">
        <f>IF(I24&lt;&gt;0,SUM(I$12:I24)/COUNT(I$12:I24)," ")</f>
        <v xml:space="preserve"> </v>
      </c>
    </row>
    <row r="25" spans="1:10" x14ac:dyDescent="0.25">
      <c r="A25" s="67">
        <v>10</v>
      </c>
      <c r="B25" s="36">
        <f>'Fig10'!D$6</f>
        <v>0</v>
      </c>
      <c r="C25" s="38">
        <f>'Fig10'!E$6</f>
        <v>0</v>
      </c>
      <c r="D25" s="36">
        <f>'Fig10'!F$6</f>
        <v>0</v>
      </c>
      <c r="E25" s="38">
        <f>'Fig10'!G$6</f>
        <v>0</v>
      </c>
      <c r="F25" s="36">
        <f>'Fig10'!H$6</f>
        <v>0</v>
      </c>
      <c r="G25" s="37">
        <f>'Fig10'!I$6</f>
        <v>0</v>
      </c>
      <c r="H25" s="57">
        <f>'Fig10'!J$6</f>
        <v>0</v>
      </c>
      <c r="I25" s="57">
        <f>'Fig10'!K$6</f>
        <v>0</v>
      </c>
      <c r="J25" s="65" t="str">
        <f>IF(I25&lt;&gt;0,SUM(I$12:I25)/COUNT(I$12:I25)," ")</f>
        <v xml:space="preserve"> </v>
      </c>
    </row>
    <row r="26" spans="1:10" x14ac:dyDescent="0.25">
      <c r="A26" s="67">
        <v>11</v>
      </c>
      <c r="B26" s="36">
        <f>'Fig11'!D$6</f>
        <v>0</v>
      </c>
      <c r="C26" s="38">
        <f>'Fig11'!E$6</f>
        <v>0</v>
      </c>
      <c r="D26" s="36">
        <f>'Fig11'!F$6</f>
        <v>0</v>
      </c>
      <c r="E26" s="38">
        <f>'Fig11'!G$6</f>
        <v>0</v>
      </c>
      <c r="F26" s="36">
        <f>'Fig11'!H$6</f>
        <v>0</v>
      </c>
      <c r="G26" s="37">
        <f>'Fig11'!I$6</f>
        <v>0</v>
      </c>
      <c r="H26" s="57">
        <f>'Fig11'!J$6</f>
        <v>0</v>
      </c>
      <c r="I26" s="57">
        <f>'Fig11'!K$6</f>
        <v>0</v>
      </c>
      <c r="J26" s="65" t="str">
        <f>IF(I26&lt;&gt;0,SUM(I$12:I26)/COUNT(I$12:I26)," ")</f>
        <v xml:space="preserve"> </v>
      </c>
    </row>
    <row r="27" spans="1:10" x14ac:dyDescent="0.25">
      <c r="A27" s="67">
        <v>12</v>
      </c>
      <c r="B27" s="36">
        <f>'Fig12'!D$6</f>
        <v>0</v>
      </c>
      <c r="C27" s="38">
        <f>'Fig12'!E$6</f>
        <v>0</v>
      </c>
      <c r="D27" s="36">
        <f>'Fig12'!F$6</f>
        <v>0</v>
      </c>
      <c r="E27" s="38">
        <f>'Fig12'!G$6</f>
        <v>0</v>
      </c>
      <c r="F27" s="36">
        <f>'Fig12'!H$6</f>
        <v>0</v>
      </c>
      <c r="G27" s="37">
        <f>'Fig12'!I$6</f>
        <v>0</v>
      </c>
      <c r="H27" s="57">
        <f>'Fig12'!J$6</f>
        <v>0</v>
      </c>
      <c r="I27" s="57">
        <f>'Fig12'!K$6</f>
        <v>0</v>
      </c>
      <c r="J27" s="65" t="str">
        <f>IF(I27&lt;&gt;0,SUM(I$12:I27)/COUNT(I$12:I27)," ")</f>
        <v xml:space="preserve"> </v>
      </c>
    </row>
    <row r="28" spans="1:10" x14ac:dyDescent="0.25">
      <c r="A28" s="67">
        <v>13</v>
      </c>
      <c r="B28" s="36">
        <f>'Fig13'!D$6</f>
        <v>0</v>
      </c>
      <c r="C28" s="38">
        <f>'Fig13'!E$6</f>
        <v>0</v>
      </c>
      <c r="D28" s="36">
        <f>'Fig13'!F$6</f>
        <v>0</v>
      </c>
      <c r="E28" s="38">
        <f>'Fig13'!G$6</f>
        <v>0</v>
      </c>
      <c r="F28" s="36">
        <f>'Fig13'!H$6</f>
        <v>0</v>
      </c>
      <c r="G28" s="37">
        <f>'Fig13'!I$6</f>
        <v>0</v>
      </c>
      <c r="H28" s="57">
        <f>'Fig13'!J$6</f>
        <v>0</v>
      </c>
      <c r="I28" s="57">
        <f>'Fig13'!K$6</f>
        <v>0</v>
      </c>
      <c r="J28" s="65" t="str">
        <f>IF(I28&lt;&gt;0,SUM(I$12:I28)/COUNT(I$12:I28)," ")</f>
        <v xml:space="preserve"> </v>
      </c>
    </row>
    <row r="29" spans="1:10" x14ac:dyDescent="0.25">
      <c r="A29" s="67">
        <v>14</v>
      </c>
      <c r="B29" s="36">
        <f>'Fig14'!D$6</f>
        <v>0</v>
      </c>
      <c r="C29" s="38">
        <f>'Fig14'!E$6</f>
        <v>0</v>
      </c>
      <c r="D29" s="36">
        <f>'Fig14'!F$6</f>
        <v>0</v>
      </c>
      <c r="E29" s="38">
        <f>'Fig14'!G$6</f>
        <v>0</v>
      </c>
      <c r="F29" s="36">
        <f>'Fig14'!H$6</f>
        <v>0</v>
      </c>
      <c r="G29" s="37">
        <f>'Fig14'!I$6</f>
        <v>0</v>
      </c>
      <c r="H29" s="57">
        <f>'Fig14'!J$6</f>
        <v>0</v>
      </c>
      <c r="I29" s="57">
        <f>'Fig14'!K$6</f>
        <v>0</v>
      </c>
      <c r="J29" s="65" t="str">
        <f>IF(I29&lt;&gt;0,SUM(I$12:I29)/COUNT(I$12:I29)," ")</f>
        <v xml:space="preserve"> </v>
      </c>
    </row>
    <row r="30" spans="1:10" x14ac:dyDescent="0.25">
      <c r="A30" s="67">
        <v>15</v>
      </c>
      <c r="B30" s="36">
        <f>'Fig15'!D$6</f>
        <v>0</v>
      </c>
      <c r="C30" s="38">
        <f>'Fig15'!E$6</f>
        <v>0</v>
      </c>
      <c r="D30" s="36">
        <f>'Fig15'!F$6</f>
        <v>0</v>
      </c>
      <c r="E30" s="38">
        <f>'Fig15'!G$6</f>
        <v>0</v>
      </c>
      <c r="F30" s="36">
        <f>'Fig15'!H$6</f>
        <v>0</v>
      </c>
      <c r="G30" s="37">
        <f>'Fig15'!I$6</f>
        <v>0</v>
      </c>
      <c r="H30" s="57">
        <f>'Fig15'!J$6</f>
        <v>0</v>
      </c>
      <c r="I30" s="57">
        <f>'Fig15'!K$6</f>
        <v>0</v>
      </c>
      <c r="J30" s="65" t="str">
        <f>IF(I30&lt;&gt;0,SUM(I$12:I30)/COUNT(I$12:I30)," ")</f>
        <v xml:space="preserve"> </v>
      </c>
    </row>
    <row r="31" spans="1:10" x14ac:dyDescent="0.25">
      <c r="A31" s="67">
        <v>16</v>
      </c>
      <c r="B31" s="36">
        <f>'Fig16'!D$6</f>
        <v>0</v>
      </c>
      <c r="C31" s="38">
        <f>'Fig16'!E$6</f>
        <v>0</v>
      </c>
      <c r="D31" s="36">
        <f>'Fig16'!F$6</f>
        <v>0</v>
      </c>
      <c r="E31" s="38">
        <f>'Fig16'!G$6</f>
        <v>0</v>
      </c>
      <c r="F31" s="36">
        <f>'Fig16'!H$6</f>
        <v>0</v>
      </c>
      <c r="G31" s="37">
        <f>'Fig16'!I$6</f>
        <v>0</v>
      </c>
      <c r="H31" s="57">
        <f>'Fig16'!J$6</f>
        <v>0</v>
      </c>
      <c r="I31" s="57">
        <f>'Fig16'!K$6</f>
        <v>0</v>
      </c>
      <c r="J31" s="65" t="str">
        <f>IF(I31&lt;&gt;0,SUM(I$12:I31)/COUNT(I$12:I31)," ")</f>
        <v xml:space="preserve"> </v>
      </c>
    </row>
    <row r="32" spans="1:10" x14ac:dyDescent="0.25">
      <c r="A32" s="67">
        <v>17</v>
      </c>
      <c r="B32" s="36">
        <f>'Fig17'!D$6</f>
        <v>0</v>
      </c>
      <c r="C32" s="38">
        <f>'Fig17'!E$6</f>
        <v>0</v>
      </c>
      <c r="D32" s="36">
        <f>'Fig17'!F$6</f>
        <v>0</v>
      </c>
      <c r="E32" s="38">
        <f>'Fig17'!G$6</f>
        <v>0</v>
      </c>
      <c r="F32" s="36">
        <f>'Fig17'!H$6</f>
        <v>0</v>
      </c>
      <c r="G32" s="37">
        <f>'Fig17'!I$6</f>
        <v>0</v>
      </c>
      <c r="H32" s="57">
        <f>'Fig17'!J$6</f>
        <v>0</v>
      </c>
      <c r="I32" s="57">
        <f>'Fig17'!K$6</f>
        <v>0</v>
      </c>
      <c r="J32" s="65" t="str">
        <f>IF(I32&lt;&gt;0,SUM(I$12:I32)/COUNT(I$12:I32)," ")</f>
        <v xml:space="preserve"> </v>
      </c>
    </row>
    <row r="33" spans="1:10" x14ac:dyDescent="0.25">
      <c r="A33" s="67">
        <v>18</v>
      </c>
      <c r="B33" s="36">
        <f>'Fig18'!D$6</f>
        <v>0</v>
      </c>
      <c r="C33" s="38">
        <f>'Fig18'!E$6</f>
        <v>0</v>
      </c>
      <c r="D33" s="36">
        <f>'Fig18'!F$6</f>
        <v>0</v>
      </c>
      <c r="E33" s="38">
        <f>'Fig18'!G$6</f>
        <v>0</v>
      </c>
      <c r="F33" s="36">
        <f>'Fig18'!H$6</f>
        <v>0</v>
      </c>
      <c r="G33" s="37">
        <f>'Fig18'!I$6</f>
        <v>0</v>
      </c>
      <c r="H33" s="57">
        <f>'Fig18'!J$6</f>
        <v>0</v>
      </c>
      <c r="I33" s="57">
        <f>'Fig18'!K$6</f>
        <v>0</v>
      </c>
      <c r="J33" s="65" t="str">
        <f>IF(I33&lt;&gt;0,SUM(I$12:I33)/COUNT(I$12:I33)," ")</f>
        <v xml:space="preserve"> </v>
      </c>
    </row>
    <row r="34" spans="1:10" x14ac:dyDescent="0.25">
      <c r="A34" s="67">
        <v>19</v>
      </c>
      <c r="B34" s="36">
        <f>'Fig19'!D$6</f>
        <v>0</v>
      </c>
      <c r="C34" s="38">
        <f>'Fig19'!E$6</f>
        <v>0</v>
      </c>
      <c r="D34" s="36">
        <f>'Fig19'!F$6</f>
        <v>0</v>
      </c>
      <c r="E34" s="38">
        <f>'Fig19'!G$6</f>
        <v>0</v>
      </c>
      <c r="F34" s="36">
        <f>'Fig19'!H$6</f>
        <v>0</v>
      </c>
      <c r="G34" s="37">
        <f>'Fig19'!I$6</f>
        <v>0</v>
      </c>
      <c r="H34" s="57">
        <f>'Fig19'!J$6</f>
        <v>0</v>
      </c>
      <c r="I34" s="57">
        <f>'Fig19'!K$6</f>
        <v>0</v>
      </c>
      <c r="J34" s="65" t="str">
        <f>IF(I34&lt;&gt;0,SUM(I$12:I34)/COUNT(I$12:I34)," ")</f>
        <v xml:space="preserve"> </v>
      </c>
    </row>
    <row r="35" spans="1:10" x14ac:dyDescent="0.25">
      <c r="A35" s="67">
        <v>20</v>
      </c>
      <c r="B35" s="36">
        <f>'Fig20'!D$6</f>
        <v>0</v>
      </c>
      <c r="C35" s="38">
        <f>'Fig20'!E$6</f>
        <v>0</v>
      </c>
      <c r="D35" s="36">
        <f>'Fig20'!F$6</f>
        <v>0</v>
      </c>
      <c r="E35" s="38">
        <f>'Fig20'!G$6</f>
        <v>0</v>
      </c>
      <c r="F35" s="36">
        <f>'Fig20'!H$6</f>
        <v>0</v>
      </c>
      <c r="G35" s="37">
        <f>'Fig20'!I$6</f>
        <v>0</v>
      </c>
      <c r="H35" s="57">
        <f>'Fig20'!J$6</f>
        <v>0</v>
      </c>
      <c r="I35" s="57">
        <f>'Fig20'!K$6</f>
        <v>0</v>
      </c>
      <c r="J35" s="65" t="str">
        <f>IF(I35&lt;&gt;0,SUM(I$12:I35)/COUNT(I$12:I35)," ")</f>
        <v xml:space="preserve"> </v>
      </c>
    </row>
    <row r="36" spans="1:10" x14ac:dyDescent="0.25">
      <c r="A36" s="67">
        <v>21</v>
      </c>
      <c r="B36" s="36">
        <f>'Fig21'!D$6</f>
        <v>0</v>
      </c>
      <c r="C36" s="38">
        <f>'Fig21'!E$6</f>
        <v>0</v>
      </c>
      <c r="D36" s="36">
        <f>'Fig21'!F$6</f>
        <v>0</v>
      </c>
      <c r="E36" s="38">
        <f>'Fig21'!G$6</f>
        <v>0</v>
      </c>
      <c r="F36" s="36">
        <f>'Fig21'!H$6</f>
        <v>0</v>
      </c>
      <c r="G36" s="37">
        <f>'Fig21'!I$6</f>
        <v>0</v>
      </c>
      <c r="H36" s="57">
        <f>'Fig21'!J$6</f>
        <v>0</v>
      </c>
      <c r="I36" s="57">
        <f>'Fig21'!K$6</f>
        <v>0</v>
      </c>
      <c r="J36" s="65" t="str">
        <f>IF(I36&lt;&gt;0,SUM(I$12:I36)/COUNT(I$12:I36)," ")</f>
        <v xml:space="preserve"> </v>
      </c>
    </row>
    <row r="37" spans="1:10" x14ac:dyDescent="0.25">
      <c r="A37" s="67">
        <v>22</v>
      </c>
      <c r="B37" s="36">
        <f>'Fig22'!D$6</f>
        <v>0</v>
      </c>
      <c r="C37" s="38">
        <f>'Fig22'!E$6</f>
        <v>0</v>
      </c>
      <c r="D37" s="36">
        <f>'Fig22'!F$6</f>
        <v>0</v>
      </c>
      <c r="E37" s="38">
        <f>'Fig22'!G$6</f>
        <v>0</v>
      </c>
      <c r="F37" s="36">
        <f>'Fig22'!H$6</f>
        <v>0</v>
      </c>
      <c r="G37" s="37">
        <f>'Fig22'!I$6</f>
        <v>0</v>
      </c>
      <c r="H37" s="57">
        <f>'Fig22'!J$6</f>
        <v>0</v>
      </c>
      <c r="I37" s="57">
        <f>'Fig22'!K$6</f>
        <v>0</v>
      </c>
      <c r="J37" s="65" t="str">
        <f>IF(I37&lt;&gt;0,SUM(I$12:I37)/COUNT(I$12:I37)," ")</f>
        <v xml:space="preserve"> </v>
      </c>
    </row>
    <row r="38" spans="1:10" x14ac:dyDescent="0.25">
      <c r="A38" s="67">
        <v>23</v>
      </c>
      <c r="B38" s="36">
        <f>'Fig23'!D$6</f>
        <v>0</v>
      </c>
      <c r="C38" s="38">
        <f>'Fig23'!E$6</f>
        <v>0</v>
      </c>
      <c r="D38" s="36">
        <f>'Fig23'!F$6</f>
        <v>0</v>
      </c>
      <c r="E38" s="38">
        <f>'Fig23'!G$6</f>
        <v>0</v>
      </c>
      <c r="F38" s="36">
        <f>'Fig23'!H$6</f>
        <v>0</v>
      </c>
      <c r="G38" s="37">
        <f>'Fig23'!I$6</f>
        <v>0</v>
      </c>
      <c r="H38" s="57">
        <f>'Fig23'!J$6</f>
        <v>0</v>
      </c>
      <c r="I38" s="57">
        <f>'Fig23'!K$6</f>
        <v>0</v>
      </c>
      <c r="J38" s="65" t="str">
        <f>IF(I38&lt;&gt;0,SUM(I$12:I38)/COUNT(I$12:I38)," ")</f>
        <v xml:space="preserve"> </v>
      </c>
    </row>
    <row r="39" spans="1:10" ht="15.75" thickBot="1" x14ac:dyDescent="0.3">
      <c r="A39" s="68">
        <v>24</v>
      </c>
      <c r="B39" s="51">
        <f>'Fig24'!D$6</f>
        <v>0</v>
      </c>
      <c r="C39" s="52">
        <f>'Fig24'!E$6</f>
        <v>0</v>
      </c>
      <c r="D39" s="51">
        <f>'Fig24'!F$6</f>
        <v>0</v>
      </c>
      <c r="E39" s="52">
        <f>'Fig24'!G$6</f>
        <v>0</v>
      </c>
      <c r="F39" s="51">
        <f>'Fig24'!H$6</f>
        <v>0</v>
      </c>
      <c r="G39" s="55">
        <f>'Fig24'!I$6</f>
        <v>0</v>
      </c>
      <c r="H39" s="57">
        <f>'Fig24'!J$6</f>
        <v>0</v>
      </c>
      <c r="I39" s="57">
        <f>'Fig24'!K$6</f>
        <v>0</v>
      </c>
      <c r="J39" s="63"/>
    </row>
    <row r="40" spans="1:10" ht="15.75" thickBot="1" x14ac:dyDescent="0.3">
      <c r="A40" s="70"/>
      <c r="B40" s="70"/>
      <c r="C40" s="70"/>
      <c r="D40" s="70"/>
      <c r="E40" s="70"/>
      <c r="F40" s="71" t="s">
        <v>73</v>
      </c>
      <c r="G40" s="72"/>
      <c r="H40" s="188">
        <f>SUM(H12:H39)</f>
        <v>0</v>
      </c>
      <c r="I40" s="57">
        <f>SUM(I12:I39)</f>
        <v>0</v>
      </c>
      <c r="J40" s="31"/>
    </row>
    <row r="41" spans="1:10" ht="15.75" thickBot="1" x14ac:dyDescent="0.3">
      <c r="A41" s="29"/>
      <c r="B41" s="29"/>
      <c r="C41" s="29"/>
      <c r="D41" s="29"/>
      <c r="E41" s="29"/>
      <c r="F41" s="29"/>
      <c r="G41" s="31"/>
      <c r="H41" s="61" t="s">
        <v>59</v>
      </c>
      <c r="I41" s="63">
        <f>I40/24</f>
        <v>0</v>
      </c>
      <c r="J41" s="31"/>
    </row>
    <row r="42" spans="1:10" x14ac:dyDescent="0.25">
      <c r="A42" s="28" t="s">
        <v>51</v>
      </c>
      <c r="B42" s="29"/>
      <c r="C42" s="29"/>
      <c r="D42" s="29"/>
      <c r="E42" s="29"/>
      <c r="F42" s="29"/>
      <c r="G42" s="29"/>
      <c r="H42" s="29"/>
      <c r="I42" s="29"/>
      <c r="J42" s="31"/>
    </row>
    <row r="43" spans="1:10" x14ac:dyDescent="0.25">
      <c r="A43" s="28" t="s">
        <v>52</v>
      </c>
      <c r="B43" s="29"/>
      <c r="C43" s="29"/>
      <c r="D43" s="29"/>
      <c r="E43" s="29"/>
      <c r="F43" s="29"/>
      <c r="G43" s="29"/>
      <c r="H43" s="29"/>
      <c r="I43" s="29"/>
      <c r="J43" s="31"/>
    </row>
    <row r="44" spans="1:10" x14ac:dyDescent="0.25">
      <c r="A44" s="28" t="s">
        <v>53</v>
      </c>
      <c r="B44" s="29"/>
      <c r="C44" s="29"/>
      <c r="D44" s="29"/>
      <c r="E44" s="29"/>
      <c r="F44" s="29"/>
      <c r="G44" s="29"/>
      <c r="H44" s="29"/>
      <c r="I44" s="29"/>
      <c r="J44" s="31"/>
    </row>
    <row r="45" spans="1:10" x14ac:dyDescent="0.25">
      <c r="A45" s="28" t="s">
        <v>54</v>
      </c>
      <c r="B45" s="29"/>
      <c r="C45" s="29"/>
      <c r="D45" s="29"/>
      <c r="E45" s="29"/>
      <c r="F45" s="29"/>
      <c r="G45" s="29"/>
      <c r="H45" s="29"/>
      <c r="I45" s="29"/>
      <c r="J45" s="31"/>
    </row>
    <row r="46" spans="1:10" ht="15.75" thickBot="1" x14ac:dyDescent="0.3">
      <c r="A46" s="28"/>
      <c r="B46" s="44" t="s">
        <v>35</v>
      </c>
      <c r="C46" s="29"/>
      <c r="D46" s="29"/>
      <c r="E46" s="29"/>
      <c r="F46" s="29" t="s">
        <v>55</v>
      </c>
      <c r="G46" s="29"/>
      <c r="H46" s="29"/>
      <c r="I46" s="29"/>
      <c r="J46" s="31"/>
    </row>
    <row r="47" spans="1:10" x14ac:dyDescent="0.25">
      <c r="A47" s="28"/>
      <c r="B47" s="272" t="str">
        <f>IF(ISBLANK(Résultats!C4),"",Résultats!C4)</f>
        <v/>
      </c>
      <c r="C47" s="273"/>
      <c r="D47" s="274"/>
      <c r="E47" s="29"/>
      <c r="F47" s="260"/>
      <c r="G47" s="261"/>
      <c r="H47" s="262"/>
      <c r="I47" s="29"/>
      <c r="J47" s="31"/>
    </row>
    <row r="48" spans="1:10" x14ac:dyDescent="0.25">
      <c r="A48" s="28"/>
      <c r="B48" s="29"/>
      <c r="C48" s="29"/>
      <c r="D48" s="29"/>
      <c r="E48" s="29"/>
      <c r="F48" s="263"/>
      <c r="G48" s="264"/>
      <c r="H48" s="265"/>
      <c r="I48" s="29"/>
      <c r="J48" s="31"/>
    </row>
    <row r="49" spans="1:10" x14ac:dyDescent="0.25">
      <c r="A49" s="28"/>
      <c r="B49" s="29"/>
      <c r="C49" s="29"/>
      <c r="D49" s="29"/>
      <c r="E49" s="29"/>
      <c r="F49" s="263"/>
      <c r="G49" s="264"/>
      <c r="H49" s="265"/>
      <c r="I49" s="29"/>
      <c r="J49" s="31"/>
    </row>
    <row r="50" spans="1:10" x14ac:dyDescent="0.25">
      <c r="A50" s="28"/>
      <c r="B50" s="29"/>
      <c r="C50" s="29"/>
      <c r="D50" s="29"/>
      <c r="E50" s="29"/>
      <c r="F50" s="263"/>
      <c r="G50" s="264"/>
      <c r="H50" s="265"/>
      <c r="I50" s="29"/>
      <c r="J50" s="31"/>
    </row>
    <row r="51" spans="1:10" ht="15.75" thickBot="1" x14ac:dyDescent="0.3">
      <c r="A51" s="28"/>
      <c r="B51" s="29"/>
      <c r="C51" s="29"/>
      <c r="D51" s="29"/>
      <c r="E51" s="29"/>
      <c r="F51" s="266"/>
      <c r="G51" s="267"/>
      <c r="H51" s="268"/>
      <c r="I51" s="29"/>
      <c r="J51" s="31"/>
    </row>
    <row r="52" spans="1:10" ht="15.75" thickBot="1" x14ac:dyDescent="0.3">
      <c r="A52" s="193" t="s">
        <v>74</v>
      </c>
      <c r="B52" s="39"/>
      <c r="C52" s="39"/>
      <c r="D52" s="39"/>
      <c r="E52" s="39"/>
      <c r="F52" s="39"/>
      <c r="G52" s="39"/>
      <c r="H52" s="39"/>
      <c r="I52" s="39"/>
      <c r="J52" s="73"/>
    </row>
  </sheetData>
  <sheetProtection algorithmName="SHA-512" hashValue="OXjqMbSYuAlYy1RLNsaxlwvHf1ppLbBgr5WRVX7Ek2aymxcN1y1EmoaW/tIzqVzbMYnou/gCL+CccVRszbSrWA==" saltValue="4DGwlw6MnnxTkqFtN0cPjA==" spinCount="100000" sheet="1" objects="1" scenarios="1"/>
  <mergeCells count="36">
    <mergeCell ref="A1:J1"/>
    <mergeCell ref="B2:G2"/>
    <mergeCell ref="I2:J2"/>
    <mergeCell ref="C3:G3"/>
    <mergeCell ref="C4:G4"/>
    <mergeCell ref="I4:J4"/>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47:D47"/>
    <mergeCell ref="F47:H51"/>
  </mergeCell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67069-38E7-4F3A-AA99-E828A43DA73A}">
  <sheetPr>
    <tabColor rgb="FFFFFF00"/>
  </sheetPr>
  <dimension ref="A1:J52"/>
  <sheetViews>
    <sheetView workbookViewId="0">
      <selection activeCell="B47" activeCellId="6" sqref="B2:G2 C3:G3 C4:G4 I2:J2 I3:J3 I4:J4 B47:D47"/>
    </sheetView>
  </sheetViews>
  <sheetFormatPr baseColWidth="10" defaultColWidth="10.7109375" defaultRowHeight="15" x14ac:dyDescent="0.25"/>
  <cols>
    <col min="1" max="1" width="14.42578125" customWidth="1"/>
    <col min="8" max="8" width="17" bestFit="1" customWidth="1"/>
  </cols>
  <sheetData>
    <row r="1" spans="1:10" ht="98.65" customHeight="1" x14ac:dyDescent="0.25">
      <c r="A1" s="305" t="s">
        <v>31</v>
      </c>
      <c r="B1" s="306"/>
      <c r="C1" s="306"/>
      <c r="D1" s="306"/>
      <c r="E1" s="306"/>
      <c r="F1" s="306"/>
      <c r="G1" s="306"/>
      <c r="H1" s="306"/>
      <c r="I1" s="306"/>
      <c r="J1" s="307"/>
    </row>
    <row r="2" spans="1:10" x14ac:dyDescent="0.25">
      <c r="A2" s="11" t="s">
        <v>32</v>
      </c>
      <c r="B2" s="296" t="str">
        <f>IF(ISBLANK(Résultats!A13)," ",Résultats!A13)</f>
        <v xml:space="preserve"> </v>
      </c>
      <c r="C2" s="297"/>
      <c r="D2" s="297"/>
      <c r="E2" s="297"/>
      <c r="F2" s="297"/>
      <c r="G2" s="298"/>
      <c r="H2" s="22" t="s">
        <v>33</v>
      </c>
      <c r="I2" s="296" t="str">
        <f>IF(ISBLANK(Résultats!D13),"",Résultats!D13)</f>
        <v/>
      </c>
      <c r="J2" s="308"/>
    </row>
    <row r="3" spans="1:10" x14ac:dyDescent="0.25">
      <c r="A3" s="11" t="s">
        <v>34</v>
      </c>
      <c r="B3" s="23"/>
      <c r="C3" s="296" t="str">
        <f>IF(ISBLANK(Résultats!G13),"",Résultats!G13)</f>
        <v/>
      </c>
      <c r="D3" s="297"/>
      <c r="E3" s="297"/>
      <c r="F3" s="297"/>
      <c r="G3" s="298"/>
      <c r="H3" s="22" t="s">
        <v>64</v>
      </c>
      <c r="I3" s="293" t="str">
        <f>IF(Résultats!F13="X"," moins de 21 ans","")</f>
        <v/>
      </c>
      <c r="J3" s="308"/>
    </row>
    <row r="4" spans="1:10" x14ac:dyDescent="0.25">
      <c r="A4" s="11" t="s">
        <v>36</v>
      </c>
      <c r="B4" s="22"/>
      <c r="C4" s="296" t="str">
        <f>IF(ISBLANK(Résultats!C2),"",Résultats!C2)</f>
        <v xml:space="preserve"> </v>
      </c>
      <c r="D4" s="297"/>
      <c r="E4" s="297"/>
      <c r="F4" s="297"/>
      <c r="G4" s="298"/>
      <c r="H4" s="22" t="s">
        <v>37</v>
      </c>
      <c r="I4" s="296" t="str">
        <f>IF(ISBLANK(Résultats!J2),"",Résultats!J2)</f>
        <v xml:space="preserve"> </v>
      </c>
      <c r="J4" s="308"/>
    </row>
    <row r="5" spans="1:10" x14ac:dyDescent="0.25">
      <c r="A5" s="11" t="s">
        <v>38</v>
      </c>
      <c r="B5" s="22"/>
      <c r="C5" s="22"/>
      <c r="D5" s="22"/>
      <c r="E5" s="22"/>
      <c r="F5" s="22"/>
      <c r="G5" s="22"/>
      <c r="H5" s="22"/>
      <c r="I5" s="22"/>
      <c r="J5" s="12"/>
    </row>
    <row r="6" spans="1:10" x14ac:dyDescent="0.25">
      <c r="A6" s="74" t="s">
        <v>39</v>
      </c>
      <c r="B6" s="75"/>
      <c r="C6" s="75"/>
      <c r="D6" s="75"/>
      <c r="E6" s="75"/>
      <c r="F6" s="75"/>
      <c r="G6" s="75"/>
      <c r="H6" s="22"/>
      <c r="I6" s="22"/>
      <c r="J6" s="12"/>
    </row>
    <row r="7" spans="1:10" x14ac:dyDescent="0.25">
      <c r="A7" s="74" t="s">
        <v>40</v>
      </c>
      <c r="B7" s="75"/>
      <c r="C7" s="75"/>
      <c r="D7" s="75"/>
      <c r="E7" s="75"/>
      <c r="F7" s="75"/>
      <c r="G7" s="75"/>
      <c r="H7" s="22"/>
      <c r="I7" s="22"/>
      <c r="J7" s="12"/>
    </row>
    <row r="8" spans="1:10" x14ac:dyDescent="0.25">
      <c r="A8" s="15" t="s">
        <v>41</v>
      </c>
      <c r="B8" s="24"/>
      <c r="C8" s="24"/>
      <c r="D8" s="24"/>
      <c r="E8" s="24"/>
      <c r="F8" s="24"/>
      <c r="G8" s="24"/>
      <c r="H8" s="22"/>
      <c r="I8" s="22"/>
      <c r="J8" s="12"/>
    </row>
    <row r="9" spans="1:10" x14ac:dyDescent="0.25">
      <c r="A9" s="15" t="s">
        <v>42</v>
      </c>
      <c r="B9" s="24"/>
      <c r="C9" s="24"/>
      <c r="D9" s="24"/>
      <c r="E9" s="24"/>
      <c r="F9" s="24"/>
      <c r="G9" s="24"/>
      <c r="H9" s="22"/>
      <c r="I9" s="22"/>
      <c r="J9" s="12"/>
    </row>
    <row r="10" spans="1:10" ht="15.75" thickBot="1" x14ac:dyDescent="0.3">
      <c r="A10" s="15" t="s">
        <v>43</v>
      </c>
      <c r="B10" s="24"/>
      <c r="C10" s="24"/>
      <c r="D10" s="24"/>
      <c r="E10" s="24"/>
      <c r="F10" s="24"/>
      <c r="G10" s="24"/>
      <c r="H10" s="22"/>
      <c r="I10" s="22"/>
      <c r="J10" s="12"/>
    </row>
    <row r="11" spans="1:10" ht="60" x14ac:dyDescent="0.25">
      <c r="A11" s="76" t="s">
        <v>44</v>
      </c>
      <c r="B11" s="301" t="s">
        <v>61</v>
      </c>
      <c r="C11" s="302"/>
      <c r="D11" s="301" t="s">
        <v>62</v>
      </c>
      <c r="E11" s="302"/>
      <c r="F11" s="301" t="s">
        <v>63</v>
      </c>
      <c r="G11" s="304"/>
      <c r="H11" s="77" t="s">
        <v>45</v>
      </c>
      <c r="I11" s="78" t="s">
        <v>46</v>
      </c>
      <c r="J11" s="79" t="s">
        <v>58</v>
      </c>
    </row>
    <row r="12" spans="1:10" x14ac:dyDescent="0.25">
      <c r="A12" s="80">
        <v>1</v>
      </c>
      <c r="B12" s="299">
        <f>'Fig1'!D$7</f>
        <v>0</v>
      </c>
      <c r="C12" s="300"/>
      <c r="D12" s="299">
        <f>'Fig1'!E$7</f>
        <v>0</v>
      </c>
      <c r="E12" s="300"/>
      <c r="F12" s="299">
        <f>'Fig1'!F$7</f>
        <v>0</v>
      </c>
      <c r="G12" s="303"/>
      <c r="H12" s="81">
        <f>'Fig1'!G$7</f>
        <v>0</v>
      </c>
      <c r="I12" s="81">
        <f>'Fig1'!H$7</f>
        <v>0</v>
      </c>
      <c r="J12" s="82" t="str">
        <f>IF( I13=0," ",I12)</f>
        <v xml:space="preserve"> </v>
      </c>
    </row>
    <row r="13" spans="1:10" x14ac:dyDescent="0.25">
      <c r="A13" s="80">
        <v>2</v>
      </c>
      <c r="B13" s="299">
        <f>'Fig2'!D$7</f>
        <v>0</v>
      </c>
      <c r="C13" s="300"/>
      <c r="D13" s="299">
        <f>'Fig2'!E$7</f>
        <v>0</v>
      </c>
      <c r="E13" s="300"/>
      <c r="F13" s="299">
        <f>'Fig2'!F$7</f>
        <v>0</v>
      </c>
      <c r="G13" s="303"/>
      <c r="H13" s="81">
        <f>'Fig2'!G$7</f>
        <v>0</v>
      </c>
      <c r="I13" s="81">
        <f>'Fig2'!H$7</f>
        <v>0</v>
      </c>
      <c r="J13" s="82" t="str">
        <f>IF(I13&lt;&gt;0,SUM(I$12:I13)/COUNT(I$12:I13)," ")</f>
        <v xml:space="preserve"> </v>
      </c>
    </row>
    <row r="14" spans="1:10" x14ac:dyDescent="0.25">
      <c r="A14" s="80">
        <v>3</v>
      </c>
      <c r="B14" s="299">
        <f>'Fig3'!D$7</f>
        <v>0</v>
      </c>
      <c r="C14" s="300"/>
      <c r="D14" s="299">
        <f>'Fig3'!E$7</f>
        <v>0</v>
      </c>
      <c r="E14" s="300"/>
      <c r="F14" s="299">
        <f>'Fig3'!F$7</f>
        <v>0</v>
      </c>
      <c r="G14" s="303"/>
      <c r="H14" s="81">
        <f>'Fig3'!G$7</f>
        <v>0</v>
      </c>
      <c r="I14" s="81">
        <f>'Fig3'!H$7</f>
        <v>0</v>
      </c>
      <c r="J14" s="82" t="str">
        <f>IF(I14&lt;&gt;0,SUM(I$12:I14)/COUNT(I$12:I14)," ")</f>
        <v xml:space="preserve"> </v>
      </c>
    </row>
    <row r="15" spans="1:10" x14ac:dyDescent="0.25">
      <c r="A15" s="80">
        <v>4</v>
      </c>
      <c r="B15" s="299">
        <f>'Fig4'!D$7</f>
        <v>0</v>
      </c>
      <c r="C15" s="300"/>
      <c r="D15" s="299">
        <f>'Fig4'!E$7</f>
        <v>0</v>
      </c>
      <c r="E15" s="300"/>
      <c r="F15" s="299">
        <f>'Fig4'!F$7</f>
        <v>0</v>
      </c>
      <c r="G15" s="303"/>
      <c r="H15" s="81">
        <f>'Fig4'!G$7</f>
        <v>0</v>
      </c>
      <c r="I15" s="81">
        <f>'Fig4'!H$7</f>
        <v>0</v>
      </c>
      <c r="J15" s="82" t="str">
        <f>IF(I15&lt;&gt;0,SUM(I$12:I15)/COUNT(I$12:I15)," ")</f>
        <v xml:space="preserve"> </v>
      </c>
    </row>
    <row r="16" spans="1:10" x14ac:dyDescent="0.25">
      <c r="A16" s="80">
        <v>5</v>
      </c>
      <c r="B16" s="299">
        <f>'Fig5'!D$7</f>
        <v>0</v>
      </c>
      <c r="C16" s="300"/>
      <c r="D16" s="299">
        <f>'Fig5'!E$7</f>
        <v>0</v>
      </c>
      <c r="E16" s="300"/>
      <c r="F16" s="299">
        <f>'Fig5'!F$7</f>
        <v>0</v>
      </c>
      <c r="G16" s="303"/>
      <c r="H16" s="81">
        <f>'Fig5'!G$7</f>
        <v>0</v>
      </c>
      <c r="I16" s="81">
        <f>'Fig5'!H$7</f>
        <v>0</v>
      </c>
      <c r="J16" s="82" t="str">
        <f>IF(I16&lt;&gt;0,SUM(I$12:I16)/COUNT(I$12:I16)," ")</f>
        <v xml:space="preserve"> </v>
      </c>
    </row>
    <row r="17" spans="1:10" x14ac:dyDescent="0.25">
      <c r="A17" s="80">
        <v>6</v>
      </c>
      <c r="B17" s="299">
        <f>'Fig6'!D$7</f>
        <v>0</v>
      </c>
      <c r="C17" s="300"/>
      <c r="D17" s="299">
        <f>'Fig6'!E$7</f>
        <v>0</v>
      </c>
      <c r="E17" s="300"/>
      <c r="F17" s="299">
        <f>'Fig6'!F$7</f>
        <v>0</v>
      </c>
      <c r="G17" s="303"/>
      <c r="H17" s="81">
        <f>'Fig6'!G$7</f>
        <v>0</v>
      </c>
      <c r="I17" s="81">
        <f>'Fig6'!H$7</f>
        <v>0</v>
      </c>
      <c r="J17" s="82" t="str">
        <f>IF(I17&lt;&gt;0,SUM(I$12:I17)/COUNT(I$12:I17)," ")</f>
        <v xml:space="preserve"> </v>
      </c>
    </row>
    <row r="18" spans="1:10" x14ac:dyDescent="0.25">
      <c r="A18" s="80">
        <v>7</v>
      </c>
      <c r="B18" s="299">
        <f>'Fig7'!D$7</f>
        <v>0</v>
      </c>
      <c r="C18" s="300"/>
      <c r="D18" s="299">
        <f>'Fig7'!E$7</f>
        <v>0</v>
      </c>
      <c r="E18" s="300"/>
      <c r="F18" s="299">
        <f>'Fig7'!F$7</f>
        <v>0</v>
      </c>
      <c r="G18" s="303"/>
      <c r="H18" s="81">
        <f>'Fig7'!G$7</f>
        <v>0</v>
      </c>
      <c r="I18" s="81">
        <f>'Fig7'!H$7</f>
        <v>0</v>
      </c>
      <c r="J18" s="82" t="str">
        <f>IF(I18&lt;&gt;0,SUM(I$12:I18)/COUNT(I$12:I18)," ")</f>
        <v xml:space="preserve"> </v>
      </c>
    </row>
    <row r="19" spans="1:10" x14ac:dyDescent="0.25">
      <c r="A19" s="80">
        <v>8</v>
      </c>
      <c r="B19" s="299">
        <f>'Fig8'!D$7</f>
        <v>0</v>
      </c>
      <c r="C19" s="300"/>
      <c r="D19" s="299">
        <f>'Fig8'!E$7</f>
        <v>0</v>
      </c>
      <c r="E19" s="300"/>
      <c r="F19" s="299">
        <f>'Fig8'!F$7</f>
        <v>0</v>
      </c>
      <c r="G19" s="303"/>
      <c r="H19" s="81">
        <f>'Fig8'!G$7</f>
        <v>0</v>
      </c>
      <c r="I19" s="81">
        <f>'Fig8'!H$7</f>
        <v>0</v>
      </c>
      <c r="J19" s="82" t="str">
        <f>IF(I19&lt;&gt;0,SUM(I$12:I19)/COUNT(I$12:I19)," ")</f>
        <v xml:space="preserve"> </v>
      </c>
    </row>
    <row r="20" spans="1:10" x14ac:dyDescent="0.25">
      <c r="A20" s="81"/>
      <c r="B20" s="83"/>
      <c r="C20" s="84"/>
      <c r="D20" s="83"/>
      <c r="E20" s="84"/>
      <c r="F20" s="83"/>
      <c r="G20" s="85"/>
      <c r="H20" s="81"/>
      <c r="I20" s="81"/>
      <c r="J20" s="81" t="str">
        <f>IF(I20&lt;&gt;0,SUM(I$12:I20)/COUNT(I$12:I20)," ")</f>
        <v xml:space="preserve"> </v>
      </c>
    </row>
    <row r="21" spans="1:10" x14ac:dyDescent="0.25">
      <c r="A21" s="173"/>
      <c r="B21" s="176"/>
      <c r="C21" s="177"/>
      <c r="D21" s="176"/>
      <c r="E21" s="177"/>
      <c r="F21" s="176"/>
      <c r="G21" s="178"/>
      <c r="H21" s="173"/>
      <c r="I21" s="173"/>
      <c r="J21" s="174" t="str">
        <f>IF(I21&lt;&gt;0,SUM(I$12:I21)/COUNT(I$12:I21)," ")</f>
        <v xml:space="preserve"> </v>
      </c>
    </row>
    <row r="22" spans="1:10" x14ac:dyDescent="0.25">
      <c r="A22" s="174"/>
      <c r="B22" s="179"/>
      <c r="C22" s="86" t="s">
        <v>47</v>
      </c>
      <c r="D22" s="179"/>
      <c r="E22" s="86" t="s">
        <v>47</v>
      </c>
      <c r="F22" s="179"/>
      <c r="G22" s="25" t="s">
        <v>47</v>
      </c>
      <c r="H22" s="174"/>
      <c r="I22" s="174"/>
      <c r="J22" s="174" t="str">
        <f>IF(I22&lt;&gt;0,SUM(I$12:I22)/COUNT(I$12:I22)," ")</f>
        <v xml:space="preserve"> </v>
      </c>
    </row>
    <row r="23" spans="1:10" x14ac:dyDescent="0.25">
      <c r="A23" s="175"/>
      <c r="B23" s="87" t="s">
        <v>48</v>
      </c>
      <c r="C23" s="88" t="s">
        <v>49</v>
      </c>
      <c r="D23" s="87" t="s">
        <v>49</v>
      </c>
      <c r="E23" s="88" t="s">
        <v>49</v>
      </c>
      <c r="F23" s="87" t="s">
        <v>50</v>
      </c>
      <c r="G23" s="26" t="s">
        <v>49</v>
      </c>
      <c r="H23" s="175"/>
      <c r="I23" s="175"/>
      <c r="J23" s="174" t="str">
        <f>IF(I23&lt;&gt;0,SUM(I$12:I23)/COUNT(I$12:I23)," ")</f>
        <v xml:space="preserve"> </v>
      </c>
    </row>
    <row r="24" spans="1:10" x14ac:dyDescent="0.25">
      <c r="A24" s="80">
        <v>9</v>
      </c>
      <c r="B24" s="13">
        <f>'Fig9'!D$7</f>
        <v>0</v>
      </c>
      <c r="C24" s="21">
        <f>'Fig9'!E$7</f>
        <v>0</v>
      </c>
      <c r="D24" s="13">
        <f>'Fig9'!F$7</f>
        <v>0</v>
      </c>
      <c r="E24" s="21">
        <f>'Fig9'!G$7</f>
        <v>0</v>
      </c>
      <c r="F24" s="13">
        <f>'Fig9'!H$7</f>
        <v>0</v>
      </c>
      <c r="G24" s="18">
        <f>'Fig9'!I$7</f>
        <v>0</v>
      </c>
      <c r="H24" s="81">
        <f>'Fig9'!J$7</f>
        <v>0</v>
      </c>
      <c r="I24" s="81">
        <f>'Fig9'!K$7</f>
        <v>0</v>
      </c>
      <c r="J24" s="82" t="str">
        <f>IF(I24&lt;&gt;0,SUM(I$12:I24)/COUNT(I$12:I24)," ")</f>
        <v xml:space="preserve"> </v>
      </c>
    </row>
    <row r="25" spans="1:10" x14ac:dyDescent="0.25">
      <c r="A25" s="80">
        <v>10</v>
      </c>
      <c r="B25" s="13">
        <f>'Fig10'!D$7</f>
        <v>0</v>
      </c>
      <c r="C25" s="21">
        <f>'Fig10'!E$7</f>
        <v>0</v>
      </c>
      <c r="D25" s="13">
        <f>'Fig10'!F$7</f>
        <v>0</v>
      </c>
      <c r="E25" s="21">
        <f>'Fig10'!G$7</f>
        <v>0</v>
      </c>
      <c r="F25" s="13">
        <f>'Fig10'!H$7</f>
        <v>0</v>
      </c>
      <c r="G25" s="18">
        <f>'Fig10'!I$7</f>
        <v>0</v>
      </c>
      <c r="H25" s="81">
        <f>'Fig10'!J$7</f>
        <v>0</v>
      </c>
      <c r="I25" s="81">
        <f>'Fig10'!K$7</f>
        <v>0</v>
      </c>
      <c r="J25" s="82" t="str">
        <f>IF(I25&lt;&gt;0,SUM(I$12:I25)/COUNT(I$12:I25)," ")</f>
        <v xml:space="preserve"> </v>
      </c>
    </row>
    <row r="26" spans="1:10" x14ac:dyDescent="0.25">
      <c r="A26" s="80">
        <v>11</v>
      </c>
      <c r="B26" s="13">
        <f>'Fig11'!D$7</f>
        <v>0</v>
      </c>
      <c r="C26" s="21">
        <f>'Fig11'!E$7</f>
        <v>0</v>
      </c>
      <c r="D26" s="13">
        <f>'Fig11'!F$7</f>
        <v>0</v>
      </c>
      <c r="E26" s="21">
        <f>'Fig11'!G$7</f>
        <v>0</v>
      </c>
      <c r="F26" s="13">
        <f>'Fig11'!H$7</f>
        <v>0</v>
      </c>
      <c r="G26" s="18">
        <f>'Fig11'!I$7</f>
        <v>0</v>
      </c>
      <c r="H26" s="81">
        <f>'Fig11'!J$7</f>
        <v>0</v>
      </c>
      <c r="I26" s="81">
        <f>'Fig11'!K$7</f>
        <v>0</v>
      </c>
      <c r="J26" s="82" t="str">
        <f>IF(I26&lt;&gt;0,SUM(I$12:I26)/COUNT(I$12:I26)," ")</f>
        <v xml:space="preserve"> </v>
      </c>
    </row>
    <row r="27" spans="1:10" x14ac:dyDescent="0.25">
      <c r="A27" s="80">
        <v>12</v>
      </c>
      <c r="B27" s="13">
        <f>'Fig12'!D$7</f>
        <v>0</v>
      </c>
      <c r="C27" s="21">
        <f>'Fig12'!E$7</f>
        <v>0</v>
      </c>
      <c r="D27" s="13">
        <f>'Fig12'!F$7</f>
        <v>0</v>
      </c>
      <c r="E27" s="21">
        <f>'Fig12'!G$7</f>
        <v>0</v>
      </c>
      <c r="F27" s="13">
        <f>'Fig12'!H$7</f>
        <v>0</v>
      </c>
      <c r="G27" s="18">
        <f>'Fig12'!I$7</f>
        <v>0</v>
      </c>
      <c r="H27" s="81">
        <f>'Fig12'!J$7</f>
        <v>0</v>
      </c>
      <c r="I27" s="81">
        <f>'Fig12'!K$7</f>
        <v>0</v>
      </c>
      <c r="J27" s="82" t="str">
        <f>IF(I27&lt;&gt;0,SUM(I$12:I27)/COUNT(I$12:I27)," ")</f>
        <v xml:space="preserve"> </v>
      </c>
    </row>
    <row r="28" spans="1:10" x14ac:dyDescent="0.25">
      <c r="A28" s="80">
        <v>13</v>
      </c>
      <c r="B28" s="13">
        <f>'Fig13'!D$7</f>
        <v>0</v>
      </c>
      <c r="C28" s="21">
        <f>'Fig13'!E$7</f>
        <v>0</v>
      </c>
      <c r="D28" s="13">
        <f>'Fig13'!F$7</f>
        <v>0</v>
      </c>
      <c r="E28" s="21">
        <f>'Fig13'!G$7</f>
        <v>0</v>
      </c>
      <c r="F28" s="13">
        <f>'Fig13'!H$7</f>
        <v>0</v>
      </c>
      <c r="G28" s="18">
        <f>'Fig13'!I$7</f>
        <v>0</v>
      </c>
      <c r="H28" s="81">
        <f>'Fig13'!J$7</f>
        <v>0</v>
      </c>
      <c r="I28" s="81">
        <f>'Fig13'!K$7</f>
        <v>0</v>
      </c>
      <c r="J28" s="82" t="str">
        <f>IF(I28&lt;&gt;0,SUM(I$12:I28)/COUNT(I$12:I28)," ")</f>
        <v xml:space="preserve"> </v>
      </c>
    </row>
    <row r="29" spans="1:10" x14ac:dyDescent="0.25">
      <c r="A29" s="80">
        <v>14</v>
      </c>
      <c r="B29" s="13">
        <f>'Fig14'!D$7</f>
        <v>0</v>
      </c>
      <c r="C29" s="21">
        <f>'Fig14'!E$7</f>
        <v>0</v>
      </c>
      <c r="D29" s="13">
        <f>'Fig14'!F$7</f>
        <v>0</v>
      </c>
      <c r="E29" s="21">
        <f>'Fig14'!G$7</f>
        <v>0</v>
      </c>
      <c r="F29" s="13">
        <f>'Fig14'!H$7</f>
        <v>0</v>
      </c>
      <c r="G29" s="18">
        <f>'Fig14'!I$7</f>
        <v>0</v>
      </c>
      <c r="H29" s="81">
        <f>'Fig14'!J$7</f>
        <v>0</v>
      </c>
      <c r="I29" s="81">
        <f>'Fig14'!K$7</f>
        <v>0</v>
      </c>
      <c r="J29" s="82" t="str">
        <f>IF(I29&lt;&gt;0,SUM(I$12:I29)/COUNT(I$12:I29)," ")</f>
        <v xml:space="preserve"> </v>
      </c>
    </row>
    <row r="30" spans="1:10" x14ac:dyDescent="0.25">
      <c r="A30" s="80">
        <v>15</v>
      </c>
      <c r="B30" s="13">
        <f>'Fig15'!D$7</f>
        <v>0</v>
      </c>
      <c r="C30" s="21">
        <f>'Fig15'!E$7</f>
        <v>0</v>
      </c>
      <c r="D30" s="13">
        <f>'Fig15'!F$7</f>
        <v>0</v>
      </c>
      <c r="E30" s="21">
        <f>'Fig15'!G$7</f>
        <v>0</v>
      </c>
      <c r="F30" s="13">
        <f>'Fig15'!H$7</f>
        <v>0</v>
      </c>
      <c r="G30" s="18">
        <f>'Fig15'!I$7</f>
        <v>0</v>
      </c>
      <c r="H30" s="81">
        <f>'Fig15'!J$7</f>
        <v>0</v>
      </c>
      <c r="I30" s="81">
        <f>'Fig15'!K$7</f>
        <v>0</v>
      </c>
      <c r="J30" s="82" t="str">
        <f>IF(I30&lt;&gt;0,SUM(I$12:I30)/COUNT(I$12:I30)," ")</f>
        <v xml:space="preserve"> </v>
      </c>
    </row>
    <row r="31" spans="1:10" x14ac:dyDescent="0.25">
      <c r="A31" s="80">
        <v>16</v>
      </c>
      <c r="B31" s="13">
        <f>'Fig16'!D$7</f>
        <v>0</v>
      </c>
      <c r="C31" s="21">
        <f>'Fig16'!E$7</f>
        <v>0</v>
      </c>
      <c r="D31" s="13">
        <f>'Fig16'!F$7</f>
        <v>0</v>
      </c>
      <c r="E31" s="21">
        <f>'Fig16'!G$7</f>
        <v>0</v>
      </c>
      <c r="F31" s="13">
        <f>'Fig16'!H$7</f>
        <v>0</v>
      </c>
      <c r="G31" s="18">
        <f>'Fig16'!I$7</f>
        <v>0</v>
      </c>
      <c r="H31" s="81">
        <f>'Fig16'!J$7</f>
        <v>0</v>
      </c>
      <c r="I31" s="81">
        <f>'Fig16'!K$7</f>
        <v>0</v>
      </c>
      <c r="J31" s="82" t="str">
        <f>IF(I31&lt;&gt;0,SUM(I$12:I31)/COUNT(I$12:I31)," ")</f>
        <v xml:space="preserve"> </v>
      </c>
    </row>
    <row r="32" spans="1:10" x14ac:dyDescent="0.25">
      <c r="A32" s="80">
        <v>17</v>
      </c>
      <c r="B32" s="13">
        <f>'Fig17'!D$7</f>
        <v>0</v>
      </c>
      <c r="C32" s="21">
        <f>'Fig17'!E$7</f>
        <v>0</v>
      </c>
      <c r="D32" s="13">
        <f>'Fig17'!F$7</f>
        <v>0</v>
      </c>
      <c r="E32" s="21">
        <f>'Fig17'!G$7</f>
        <v>0</v>
      </c>
      <c r="F32" s="13">
        <f>'Fig17'!H$7</f>
        <v>0</v>
      </c>
      <c r="G32" s="18">
        <f>'Fig17'!I$7</f>
        <v>0</v>
      </c>
      <c r="H32" s="81">
        <f>'Fig17'!J$7</f>
        <v>0</v>
      </c>
      <c r="I32" s="81">
        <f>'Fig17'!K$7</f>
        <v>0</v>
      </c>
      <c r="J32" s="82" t="str">
        <f>IF(I32&lt;&gt;0,SUM(I$12:I32)/COUNT(I$12:I32)," ")</f>
        <v xml:space="preserve"> </v>
      </c>
    </row>
    <row r="33" spans="1:10" x14ac:dyDescent="0.25">
      <c r="A33" s="80">
        <v>18</v>
      </c>
      <c r="B33" s="13">
        <f>'Fig18'!D$7</f>
        <v>0</v>
      </c>
      <c r="C33" s="21">
        <f>'Fig18'!E$7</f>
        <v>0</v>
      </c>
      <c r="D33" s="13">
        <f>'Fig18'!F$7</f>
        <v>0</v>
      </c>
      <c r="E33" s="21">
        <f>'Fig18'!G$7</f>
        <v>0</v>
      </c>
      <c r="F33" s="13">
        <f>'Fig18'!H$7</f>
        <v>0</v>
      </c>
      <c r="G33" s="18">
        <f>'Fig18'!I$7</f>
        <v>0</v>
      </c>
      <c r="H33" s="81">
        <f>'Fig18'!J$7</f>
        <v>0</v>
      </c>
      <c r="I33" s="81">
        <f>'Fig18'!K$7</f>
        <v>0</v>
      </c>
      <c r="J33" s="82" t="str">
        <f>IF(I33&lt;&gt;0,SUM(I$12:I33)/COUNT(I$12:I33)," ")</f>
        <v xml:space="preserve"> </v>
      </c>
    </row>
    <row r="34" spans="1:10" x14ac:dyDescent="0.25">
      <c r="A34" s="80">
        <v>19</v>
      </c>
      <c r="B34" s="13">
        <f>'Fig19'!D$7</f>
        <v>0</v>
      </c>
      <c r="C34" s="21">
        <f>'Fig19'!E$7</f>
        <v>0</v>
      </c>
      <c r="D34" s="13">
        <f>'Fig19'!F$7</f>
        <v>0</v>
      </c>
      <c r="E34" s="21">
        <f>'Fig19'!G$7</f>
        <v>0</v>
      </c>
      <c r="F34" s="13">
        <f>'Fig19'!H$7</f>
        <v>0</v>
      </c>
      <c r="G34" s="18">
        <f>'Fig19'!I$7</f>
        <v>0</v>
      </c>
      <c r="H34" s="81">
        <f>'Fig19'!J$7</f>
        <v>0</v>
      </c>
      <c r="I34" s="81">
        <f>'Fig19'!K$7</f>
        <v>0</v>
      </c>
      <c r="J34" s="82" t="str">
        <f>IF(I34&lt;&gt;0,SUM(I$12:I34)/COUNT(I$12:I34)," ")</f>
        <v xml:space="preserve"> </v>
      </c>
    </row>
    <row r="35" spans="1:10" x14ac:dyDescent="0.25">
      <c r="A35" s="80">
        <v>20</v>
      </c>
      <c r="B35" s="13">
        <f>'Fig20'!D$7</f>
        <v>0</v>
      </c>
      <c r="C35" s="21">
        <f>'Fig20'!E$7</f>
        <v>0</v>
      </c>
      <c r="D35" s="13">
        <f>'Fig20'!F$7</f>
        <v>0</v>
      </c>
      <c r="E35" s="21">
        <f>'Fig20'!G$7</f>
        <v>0</v>
      </c>
      <c r="F35" s="13">
        <f>'Fig20'!H$7</f>
        <v>0</v>
      </c>
      <c r="G35" s="18">
        <f>'Fig20'!I$7</f>
        <v>0</v>
      </c>
      <c r="H35" s="81">
        <f>'Fig20'!J$7</f>
        <v>0</v>
      </c>
      <c r="I35" s="81">
        <f>'Fig20'!K$7</f>
        <v>0</v>
      </c>
      <c r="J35" s="82" t="str">
        <f>IF(I35&lt;&gt;0,SUM(I$12:I35)/COUNT(I$12:I35)," ")</f>
        <v xml:space="preserve"> </v>
      </c>
    </row>
    <row r="36" spans="1:10" x14ac:dyDescent="0.25">
      <c r="A36" s="80">
        <v>21</v>
      </c>
      <c r="B36" s="13">
        <f>'Fig21'!D$7</f>
        <v>0</v>
      </c>
      <c r="C36" s="21">
        <f>'Fig21'!E$7</f>
        <v>0</v>
      </c>
      <c r="D36" s="13">
        <f>'Fig21'!F$7</f>
        <v>0</v>
      </c>
      <c r="E36" s="21">
        <f>'Fig21'!G$7</f>
        <v>0</v>
      </c>
      <c r="F36" s="13">
        <f>'Fig21'!H$7</f>
        <v>0</v>
      </c>
      <c r="G36" s="18">
        <f>'Fig21'!I$7</f>
        <v>0</v>
      </c>
      <c r="H36" s="81">
        <f>'Fig21'!J$7</f>
        <v>0</v>
      </c>
      <c r="I36" s="81">
        <f>'Fig21'!K$7</f>
        <v>0</v>
      </c>
      <c r="J36" s="82" t="str">
        <f>IF(I36&lt;&gt;0,SUM(I$12:I36)/COUNT(I$12:I36)," ")</f>
        <v xml:space="preserve"> </v>
      </c>
    </row>
    <row r="37" spans="1:10" x14ac:dyDescent="0.25">
      <c r="A37" s="80">
        <v>22</v>
      </c>
      <c r="B37" s="13">
        <f>'Fig22'!D$7</f>
        <v>0</v>
      </c>
      <c r="C37" s="21">
        <f>'Fig22'!E$7</f>
        <v>0</v>
      </c>
      <c r="D37" s="13">
        <f>'Fig22'!F$7</f>
        <v>0</v>
      </c>
      <c r="E37" s="21">
        <f>'Fig22'!G$7</f>
        <v>0</v>
      </c>
      <c r="F37" s="13">
        <f>'Fig22'!H$7</f>
        <v>0</v>
      </c>
      <c r="G37" s="18">
        <f>'Fig22'!I$7</f>
        <v>0</v>
      </c>
      <c r="H37" s="81">
        <f>'Fig22'!J$7</f>
        <v>0</v>
      </c>
      <c r="I37" s="81">
        <f>'Fig22'!K$7</f>
        <v>0</v>
      </c>
      <c r="J37" s="82" t="str">
        <f>IF(I37&lt;&gt;0,SUM(I$12:I37)/COUNT(I$12:I37)," ")</f>
        <v xml:space="preserve"> </v>
      </c>
    </row>
    <row r="38" spans="1:10" x14ac:dyDescent="0.25">
      <c r="A38" s="80">
        <v>23</v>
      </c>
      <c r="B38" s="13">
        <f>'Fig23'!D$7</f>
        <v>0</v>
      </c>
      <c r="C38" s="21">
        <f>'Fig23'!E$7</f>
        <v>0</v>
      </c>
      <c r="D38" s="13">
        <f>'Fig23'!F$7</f>
        <v>0</v>
      </c>
      <c r="E38" s="21">
        <f>'Fig23'!G$7</f>
        <v>0</v>
      </c>
      <c r="F38" s="13">
        <f>'Fig23'!H$7</f>
        <v>0</v>
      </c>
      <c r="G38" s="18">
        <f>'Fig23'!I$7</f>
        <v>0</v>
      </c>
      <c r="H38" s="81">
        <f>'Fig23'!J$7</f>
        <v>0</v>
      </c>
      <c r="I38" s="81">
        <f>'Fig23'!K$7</f>
        <v>0</v>
      </c>
      <c r="J38" s="82" t="str">
        <f>IF(I38&lt;&gt;0,SUM(I$12:I38)/COUNT(I$12:I38)," ")</f>
        <v xml:space="preserve"> </v>
      </c>
    </row>
    <row r="39" spans="1:10" ht="15.75" thickBot="1" x14ac:dyDescent="0.3">
      <c r="A39" s="89">
        <v>24</v>
      </c>
      <c r="B39" s="90">
        <f>'Fig24'!D$7</f>
        <v>0</v>
      </c>
      <c r="C39" s="91">
        <f>'Fig24'!E$7</f>
        <v>0</v>
      </c>
      <c r="D39" s="90">
        <f>'Fig24'!F$7</f>
        <v>0</v>
      </c>
      <c r="E39" s="91">
        <f>'Fig24'!G$7</f>
        <v>0</v>
      </c>
      <c r="F39" s="90">
        <f>'Fig24'!H$7</f>
        <v>0</v>
      </c>
      <c r="G39" s="92">
        <f>'Fig24'!I$7</f>
        <v>0</v>
      </c>
      <c r="H39" s="81">
        <f>'Fig24'!J$7</f>
        <v>0</v>
      </c>
      <c r="I39" s="81">
        <f>'Fig24'!K$7</f>
        <v>0</v>
      </c>
      <c r="J39" s="93"/>
    </row>
    <row r="40" spans="1:10" ht="15.75" thickBot="1" x14ac:dyDescent="0.3">
      <c r="A40" s="94"/>
      <c r="B40" s="94"/>
      <c r="C40" s="94"/>
      <c r="D40" s="94"/>
      <c r="E40" s="94"/>
      <c r="F40" s="95" t="s">
        <v>73</v>
      </c>
      <c r="G40" s="96"/>
      <c r="H40" s="191">
        <f>SUM(H12:H39)</f>
        <v>0</v>
      </c>
      <c r="I40" s="81">
        <f>SUM(I12:I39)</f>
        <v>0</v>
      </c>
      <c r="J40" s="12"/>
    </row>
    <row r="41" spans="1:10" ht="15.75" thickBot="1" x14ac:dyDescent="0.3">
      <c r="A41" s="22"/>
      <c r="B41" s="22"/>
      <c r="C41" s="22"/>
      <c r="D41" s="22"/>
      <c r="E41" s="22"/>
      <c r="F41" s="22"/>
      <c r="G41" s="12"/>
      <c r="H41" s="97" t="s">
        <v>59</v>
      </c>
      <c r="I41" s="93">
        <f>I40/24</f>
        <v>0</v>
      </c>
      <c r="J41" s="12"/>
    </row>
    <row r="42" spans="1:10" x14ac:dyDescent="0.25">
      <c r="A42" s="11" t="s">
        <v>51</v>
      </c>
      <c r="B42" s="22"/>
      <c r="C42" s="22"/>
      <c r="D42" s="22"/>
      <c r="E42" s="22"/>
      <c r="F42" s="22"/>
      <c r="G42" s="22"/>
      <c r="H42" s="22"/>
      <c r="I42" s="22"/>
      <c r="J42" s="12"/>
    </row>
    <row r="43" spans="1:10" x14ac:dyDescent="0.25">
      <c r="A43" s="11" t="s">
        <v>52</v>
      </c>
      <c r="B43" s="22"/>
      <c r="C43" s="22"/>
      <c r="D43" s="22"/>
      <c r="E43" s="22"/>
      <c r="F43" s="22"/>
      <c r="G43" s="22"/>
      <c r="H43" s="22"/>
      <c r="I43" s="22"/>
      <c r="J43" s="12"/>
    </row>
    <row r="44" spans="1:10" x14ac:dyDescent="0.25">
      <c r="A44" s="11" t="s">
        <v>53</v>
      </c>
      <c r="B44" s="22"/>
      <c r="C44" s="22"/>
      <c r="D44" s="22"/>
      <c r="E44" s="22"/>
      <c r="F44" s="22"/>
      <c r="G44" s="22"/>
      <c r="H44" s="22"/>
      <c r="I44" s="22"/>
      <c r="J44" s="12"/>
    </row>
    <row r="45" spans="1:10" x14ac:dyDescent="0.25">
      <c r="A45" s="11" t="s">
        <v>54</v>
      </c>
      <c r="B45" s="22"/>
      <c r="C45" s="22"/>
      <c r="D45" s="22"/>
      <c r="E45" s="22"/>
      <c r="F45" s="22"/>
      <c r="G45" s="22"/>
      <c r="H45" s="22"/>
      <c r="I45" s="22"/>
      <c r="J45" s="12"/>
    </row>
    <row r="46" spans="1:10" ht="15.75" thickBot="1" x14ac:dyDescent="0.3">
      <c r="A46" s="11"/>
      <c r="B46" s="27" t="s">
        <v>35</v>
      </c>
      <c r="C46" s="22"/>
      <c r="D46" s="22"/>
      <c r="E46" s="22"/>
      <c r="F46" s="22" t="s">
        <v>55</v>
      </c>
      <c r="G46" s="22"/>
      <c r="H46" s="22"/>
      <c r="I46" s="22"/>
      <c r="J46" s="12"/>
    </row>
    <row r="47" spans="1:10" x14ac:dyDescent="0.25">
      <c r="A47" s="11"/>
      <c r="B47" s="293" t="str">
        <f>IF(ISBLANK(Résultats!C4),"",Résultats!C4)</f>
        <v/>
      </c>
      <c r="C47" s="294"/>
      <c r="D47" s="295"/>
      <c r="E47" s="22"/>
      <c r="F47" s="285"/>
      <c r="G47" s="286"/>
      <c r="H47" s="287"/>
      <c r="I47" s="22"/>
      <c r="J47" s="12"/>
    </row>
    <row r="48" spans="1:10" x14ac:dyDescent="0.25">
      <c r="A48" s="11"/>
      <c r="B48" s="22"/>
      <c r="C48" s="22"/>
      <c r="D48" s="22"/>
      <c r="E48" s="22"/>
      <c r="F48" s="288"/>
      <c r="G48" s="289"/>
      <c r="H48" s="290"/>
      <c r="I48" s="22"/>
      <c r="J48" s="12"/>
    </row>
    <row r="49" spans="1:10" x14ac:dyDescent="0.25">
      <c r="A49" s="11"/>
      <c r="B49" s="22"/>
      <c r="C49" s="22"/>
      <c r="D49" s="22"/>
      <c r="E49" s="22"/>
      <c r="F49" s="288"/>
      <c r="G49" s="289"/>
      <c r="H49" s="290"/>
      <c r="I49" s="22"/>
      <c r="J49" s="12"/>
    </row>
    <row r="50" spans="1:10" x14ac:dyDescent="0.25">
      <c r="A50" s="11"/>
      <c r="B50" s="22"/>
      <c r="C50" s="22"/>
      <c r="D50" s="22"/>
      <c r="E50" s="22"/>
      <c r="F50" s="288"/>
      <c r="G50" s="289"/>
      <c r="H50" s="290"/>
      <c r="I50" s="22"/>
      <c r="J50" s="12"/>
    </row>
    <row r="51" spans="1:10" ht="15.75" thickBot="1" x14ac:dyDescent="0.3">
      <c r="A51" s="11"/>
      <c r="B51" s="22"/>
      <c r="C51" s="22"/>
      <c r="D51" s="22"/>
      <c r="E51" s="22"/>
      <c r="F51" s="291"/>
      <c r="G51" s="226"/>
      <c r="H51" s="292"/>
      <c r="I51" s="22"/>
      <c r="J51" s="12"/>
    </row>
    <row r="52" spans="1:10" ht="15.75" thickBot="1" x14ac:dyDescent="0.3">
      <c r="A52" s="194" t="s">
        <v>74</v>
      </c>
      <c r="B52" s="14"/>
      <c r="C52" s="14"/>
      <c r="D52" s="14"/>
      <c r="E52" s="14"/>
      <c r="F52" s="14"/>
      <c r="G52" s="14"/>
      <c r="H52" s="14"/>
      <c r="I52" s="14"/>
      <c r="J52" s="98"/>
    </row>
  </sheetData>
  <sheetProtection algorithmName="SHA-512" hashValue="5/9ERTcjy1OlfUOLDjuTT4xuVt9pRsSFp5pC7GHjgxDgZ6uezkjR6WbZO72z4JfC7rGRH2Ie6mHeZ6qoLjWFxw==" saltValue="+lUM7BWJ144GbFc0c2dXSw==" spinCount="100000" sheet="1" objects="1" scenarios="1"/>
  <mergeCells count="36">
    <mergeCell ref="C4:G4"/>
    <mergeCell ref="I4:J4"/>
    <mergeCell ref="A1:J1"/>
    <mergeCell ref="B2:G2"/>
    <mergeCell ref="I2:J2"/>
    <mergeCell ref="C3:G3"/>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47:D47"/>
    <mergeCell ref="F47:H51"/>
  </mergeCell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40C85-FFBA-4CA0-8D46-07E57A50355C}">
  <sheetPr>
    <tabColor theme="9" tint="0.79998168889431442"/>
  </sheetPr>
  <dimension ref="A1:J52"/>
  <sheetViews>
    <sheetView workbookViewId="0">
      <selection activeCell="B47" activeCellId="6" sqref="B2:G2 C3:G3 C4:G4 I2:J2 I3:J3 I4:J4 B47:D47"/>
    </sheetView>
  </sheetViews>
  <sheetFormatPr baseColWidth="10" defaultColWidth="10.7109375" defaultRowHeight="15" x14ac:dyDescent="0.25"/>
  <cols>
    <col min="1" max="1" width="14.42578125" customWidth="1"/>
    <col min="8" max="8" width="17" bestFit="1" customWidth="1"/>
  </cols>
  <sheetData>
    <row r="1" spans="1:10" ht="98.65" customHeight="1" x14ac:dyDescent="0.25">
      <c r="A1" s="318" t="s">
        <v>31</v>
      </c>
      <c r="B1" s="319"/>
      <c r="C1" s="319"/>
      <c r="D1" s="319"/>
      <c r="E1" s="319"/>
      <c r="F1" s="319"/>
      <c r="G1" s="319"/>
      <c r="H1" s="319"/>
      <c r="I1" s="319"/>
      <c r="J1" s="320"/>
    </row>
    <row r="2" spans="1:10" x14ac:dyDescent="0.25">
      <c r="A2" s="136" t="s">
        <v>32</v>
      </c>
      <c r="B2" s="315" t="str">
        <f>IF(ISBLANK(Résultats!A14)," ",Résultats!A14)</f>
        <v xml:space="preserve"> </v>
      </c>
      <c r="C2" s="316"/>
      <c r="D2" s="316"/>
      <c r="E2" s="316"/>
      <c r="F2" s="316"/>
      <c r="G2" s="317"/>
      <c r="H2" s="137" t="s">
        <v>33</v>
      </c>
      <c r="I2" s="315" t="str">
        <f>IF(ISBLANK(Résultats!D14),"",Résultats!D14)</f>
        <v/>
      </c>
      <c r="J2" s="321"/>
    </row>
    <row r="3" spans="1:10" x14ac:dyDescent="0.25">
      <c r="A3" s="136" t="s">
        <v>34</v>
      </c>
      <c r="B3" s="138"/>
      <c r="C3" s="315" t="str">
        <f>IF(ISBLANK(Résultats!G14),"",Résultats!G14)</f>
        <v/>
      </c>
      <c r="D3" s="316"/>
      <c r="E3" s="316"/>
      <c r="F3" s="316"/>
      <c r="G3" s="317"/>
      <c r="H3" s="137" t="s">
        <v>64</v>
      </c>
      <c r="I3" s="312" t="str">
        <f>IF(Résultats!F14="X"," moins de 21 ans","")</f>
        <v/>
      </c>
      <c r="J3" s="321"/>
    </row>
    <row r="4" spans="1:10" x14ac:dyDescent="0.25">
      <c r="A4" s="136" t="s">
        <v>36</v>
      </c>
      <c r="B4" s="137"/>
      <c r="C4" s="315" t="str">
        <f>IF(ISBLANK(Résultats!C2),"",Résultats!C2)</f>
        <v xml:space="preserve"> </v>
      </c>
      <c r="D4" s="316"/>
      <c r="E4" s="316"/>
      <c r="F4" s="316"/>
      <c r="G4" s="317"/>
      <c r="H4" s="137" t="s">
        <v>37</v>
      </c>
      <c r="I4" s="315" t="str">
        <f>IF(ISBLANK(Résultats!J2),"",Résultats!J2)</f>
        <v xml:space="preserve"> </v>
      </c>
      <c r="J4" s="321"/>
    </row>
    <row r="5" spans="1:10" x14ac:dyDescent="0.25">
      <c r="A5" s="136" t="s">
        <v>38</v>
      </c>
      <c r="B5" s="137"/>
      <c r="C5" s="137"/>
      <c r="D5" s="137"/>
      <c r="E5" s="137"/>
      <c r="F5" s="137"/>
      <c r="G5" s="137"/>
      <c r="H5" s="137"/>
      <c r="I5" s="137"/>
      <c r="J5" s="139"/>
    </row>
    <row r="6" spans="1:10" x14ac:dyDescent="0.25">
      <c r="A6" s="140" t="s">
        <v>39</v>
      </c>
      <c r="B6" s="141"/>
      <c r="C6" s="141"/>
      <c r="D6" s="141"/>
      <c r="E6" s="141"/>
      <c r="F6" s="141"/>
      <c r="G6" s="141"/>
      <c r="H6" s="137"/>
      <c r="I6" s="137"/>
      <c r="J6" s="139"/>
    </row>
    <row r="7" spans="1:10" x14ac:dyDescent="0.25">
      <c r="A7" s="140" t="s">
        <v>40</v>
      </c>
      <c r="B7" s="141"/>
      <c r="C7" s="141"/>
      <c r="D7" s="141"/>
      <c r="E7" s="141"/>
      <c r="F7" s="141"/>
      <c r="G7" s="141"/>
      <c r="H7" s="137"/>
      <c r="I7" s="137"/>
      <c r="J7" s="139"/>
    </row>
    <row r="8" spans="1:10" x14ac:dyDescent="0.25">
      <c r="A8" s="142" t="s">
        <v>41</v>
      </c>
      <c r="B8" s="143"/>
      <c r="C8" s="143"/>
      <c r="D8" s="143"/>
      <c r="E8" s="143"/>
      <c r="F8" s="143"/>
      <c r="G8" s="143"/>
      <c r="H8" s="137"/>
      <c r="I8" s="137"/>
      <c r="J8" s="139"/>
    </row>
    <row r="9" spans="1:10" x14ac:dyDescent="0.25">
      <c r="A9" s="142" t="s">
        <v>42</v>
      </c>
      <c r="B9" s="143"/>
      <c r="C9" s="143"/>
      <c r="D9" s="143"/>
      <c r="E9" s="143"/>
      <c r="F9" s="143"/>
      <c r="G9" s="143"/>
      <c r="H9" s="137"/>
      <c r="I9" s="137"/>
      <c r="J9" s="139"/>
    </row>
    <row r="10" spans="1:10" ht="15.75" thickBot="1" x14ac:dyDescent="0.3">
      <c r="A10" s="142" t="s">
        <v>43</v>
      </c>
      <c r="B10" s="143"/>
      <c r="C10" s="143"/>
      <c r="D10" s="143"/>
      <c r="E10" s="143"/>
      <c r="F10" s="143"/>
      <c r="G10" s="143"/>
      <c r="H10" s="137"/>
      <c r="I10" s="137"/>
      <c r="J10" s="139"/>
    </row>
    <row r="11" spans="1:10" ht="60" x14ac:dyDescent="0.25">
      <c r="A11" s="144" t="s">
        <v>44</v>
      </c>
      <c r="B11" s="322" t="s">
        <v>61</v>
      </c>
      <c r="C11" s="323"/>
      <c r="D11" s="322" t="s">
        <v>62</v>
      </c>
      <c r="E11" s="323"/>
      <c r="F11" s="322" t="s">
        <v>63</v>
      </c>
      <c r="G11" s="324"/>
      <c r="H11" s="145" t="s">
        <v>45</v>
      </c>
      <c r="I11" s="146" t="s">
        <v>46</v>
      </c>
      <c r="J11" s="147" t="s">
        <v>58</v>
      </c>
    </row>
    <row r="12" spans="1:10" x14ac:dyDescent="0.25">
      <c r="A12" s="148">
        <v>1</v>
      </c>
      <c r="B12" s="309">
        <f>'Fig1'!D$8</f>
        <v>0</v>
      </c>
      <c r="C12" s="310"/>
      <c r="D12" s="309">
        <f>'Fig1'!E$8</f>
        <v>0</v>
      </c>
      <c r="E12" s="310"/>
      <c r="F12" s="309">
        <f>'Fig1'!F$8</f>
        <v>0</v>
      </c>
      <c r="G12" s="311"/>
      <c r="H12" s="149">
        <f>'Fig1'!G$8</f>
        <v>0</v>
      </c>
      <c r="I12" s="149">
        <f>'Fig1'!H$8</f>
        <v>0</v>
      </c>
      <c r="J12" s="150" t="str">
        <f>IF( I13=0," ",I12)</f>
        <v xml:space="preserve"> </v>
      </c>
    </row>
    <row r="13" spans="1:10" x14ac:dyDescent="0.25">
      <c r="A13" s="148">
        <v>2</v>
      </c>
      <c r="B13" s="309">
        <f>'Fig2'!D$8</f>
        <v>0</v>
      </c>
      <c r="C13" s="310"/>
      <c r="D13" s="309">
        <f>'Fig2'!E$8</f>
        <v>0</v>
      </c>
      <c r="E13" s="310"/>
      <c r="F13" s="309">
        <f>'Fig2'!F$8</f>
        <v>0</v>
      </c>
      <c r="G13" s="311"/>
      <c r="H13" s="149">
        <f>'Fig2'!G$8</f>
        <v>0</v>
      </c>
      <c r="I13" s="149">
        <f>'Fig2'!H$8</f>
        <v>0</v>
      </c>
      <c r="J13" s="150" t="str">
        <f>IF(I13&lt;&gt;0,SUM(I$12:I13)/COUNT(I$12:I13)," ")</f>
        <v xml:space="preserve"> </v>
      </c>
    </row>
    <row r="14" spans="1:10" x14ac:dyDescent="0.25">
      <c r="A14" s="148">
        <v>3</v>
      </c>
      <c r="B14" s="309">
        <f>'Fig3'!D$8</f>
        <v>0</v>
      </c>
      <c r="C14" s="310"/>
      <c r="D14" s="309">
        <f>'Fig3'!E$8</f>
        <v>0</v>
      </c>
      <c r="E14" s="310"/>
      <c r="F14" s="309">
        <f>'Fig3'!F$8</f>
        <v>0</v>
      </c>
      <c r="G14" s="311"/>
      <c r="H14" s="149">
        <f>'Fig3'!G$8</f>
        <v>0</v>
      </c>
      <c r="I14" s="149">
        <f>'Fig3'!H$8</f>
        <v>0</v>
      </c>
      <c r="J14" s="150" t="str">
        <f>IF(I14&lt;&gt;0,SUM(I$12:I14)/COUNT(I$12:I14)," ")</f>
        <v xml:space="preserve"> </v>
      </c>
    </row>
    <row r="15" spans="1:10" x14ac:dyDescent="0.25">
      <c r="A15" s="148">
        <v>4</v>
      </c>
      <c r="B15" s="309">
        <f>'Fig4'!D$8</f>
        <v>0</v>
      </c>
      <c r="C15" s="310"/>
      <c r="D15" s="309">
        <f>'Fig4'!E$8</f>
        <v>0</v>
      </c>
      <c r="E15" s="310"/>
      <c r="F15" s="309">
        <f>'Fig4'!F$8</f>
        <v>0</v>
      </c>
      <c r="G15" s="311"/>
      <c r="H15" s="149">
        <f>'Fig4'!G$8</f>
        <v>0</v>
      </c>
      <c r="I15" s="149">
        <f>'Fig4'!H$8</f>
        <v>0</v>
      </c>
      <c r="J15" s="150" t="str">
        <f>IF(I15&lt;&gt;0,SUM(I$12:I15)/COUNT(I$12:I15)," ")</f>
        <v xml:space="preserve"> </v>
      </c>
    </row>
    <row r="16" spans="1:10" x14ac:dyDescent="0.25">
      <c r="A16" s="148">
        <v>5</v>
      </c>
      <c r="B16" s="309">
        <f>'Fig5'!D$8</f>
        <v>0</v>
      </c>
      <c r="C16" s="310"/>
      <c r="D16" s="309">
        <f>'Fig5'!E$8</f>
        <v>0</v>
      </c>
      <c r="E16" s="310"/>
      <c r="F16" s="309">
        <f>'Fig5'!F$8</f>
        <v>0</v>
      </c>
      <c r="G16" s="311"/>
      <c r="H16" s="149">
        <f>'Fig5'!G$8</f>
        <v>0</v>
      </c>
      <c r="I16" s="149">
        <f>'Fig5'!H$8</f>
        <v>0</v>
      </c>
      <c r="J16" s="150" t="str">
        <f>IF(I16&lt;&gt;0,SUM(I$12:I16)/COUNT(I$12:I16)," ")</f>
        <v xml:space="preserve"> </v>
      </c>
    </row>
    <row r="17" spans="1:10" x14ac:dyDescent="0.25">
      <c r="A17" s="148">
        <v>6</v>
      </c>
      <c r="B17" s="309">
        <f>'Fig6'!D$8</f>
        <v>0</v>
      </c>
      <c r="C17" s="310"/>
      <c r="D17" s="309">
        <f>'Fig6'!E$8</f>
        <v>0</v>
      </c>
      <c r="E17" s="310"/>
      <c r="F17" s="309">
        <f>'Fig6'!F$8</f>
        <v>0</v>
      </c>
      <c r="G17" s="311"/>
      <c r="H17" s="149">
        <f>'Fig6'!G$8</f>
        <v>0</v>
      </c>
      <c r="I17" s="149">
        <f>'Fig6'!H$8</f>
        <v>0</v>
      </c>
      <c r="J17" s="150" t="str">
        <f>IF(I17&lt;&gt;0,SUM(I$12:I17)/COUNT(I$12:I17)," ")</f>
        <v xml:space="preserve"> </v>
      </c>
    </row>
    <row r="18" spans="1:10" x14ac:dyDescent="0.25">
      <c r="A18" s="148">
        <v>7</v>
      </c>
      <c r="B18" s="309">
        <f>'Fig7'!D$8</f>
        <v>0</v>
      </c>
      <c r="C18" s="310"/>
      <c r="D18" s="309">
        <f>'Fig7'!E$8</f>
        <v>0</v>
      </c>
      <c r="E18" s="310"/>
      <c r="F18" s="309">
        <f>'Fig7'!F$8</f>
        <v>0</v>
      </c>
      <c r="G18" s="311"/>
      <c r="H18" s="149">
        <f>'Fig7'!G$8</f>
        <v>0</v>
      </c>
      <c r="I18" s="149">
        <f>'Fig7'!H$8</f>
        <v>0</v>
      </c>
      <c r="J18" s="150" t="str">
        <f>IF(I18&lt;&gt;0,SUM(I$12:I18)/COUNT(I$12:I18)," ")</f>
        <v xml:space="preserve"> </v>
      </c>
    </row>
    <row r="19" spans="1:10" x14ac:dyDescent="0.25">
      <c r="A19" s="148">
        <v>8</v>
      </c>
      <c r="B19" s="309">
        <f>'Fig8'!D$8</f>
        <v>0</v>
      </c>
      <c r="C19" s="310"/>
      <c r="D19" s="309">
        <f>'Fig8'!E$8</f>
        <v>0</v>
      </c>
      <c r="E19" s="310"/>
      <c r="F19" s="309">
        <f>'Fig8'!F$8</f>
        <v>0</v>
      </c>
      <c r="G19" s="311"/>
      <c r="H19" s="149">
        <f>'Fig8'!G$8</f>
        <v>0</v>
      </c>
      <c r="I19" s="149">
        <f>'Fig8'!H$8</f>
        <v>0</v>
      </c>
      <c r="J19" s="150" t="str">
        <f>IF(I19&lt;&gt;0,SUM(I$12:I19)/COUNT(I$12:I19)," ")</f>
        <v xml:space="preserve"> </v>
      </c>
    </row>
    <row r="20" spans="1:10" x14ac:dyDescent="0.25">
      <c r="A20" s="149"/>
      <c r="B20" s="151"/>
      <c r="C20" s="152"/>
      <c r="D20" s="151"/>
      <c r="E20" s="152"/>
      <c r="F20" s="151"/>
      <c r="G20" s="153"/>
      <c r="H20" s="149"/>
      <c r="I20" s="149"/>
      <c r="J20" s="149" t="str">
        <f>IF(I20&lt;&gt;0,SUM(I$12:I20)/COUNT(I$12:I20)," ")</f>
        <v xml:space="preserve"> </v>
      </c>
    </row>
    <row r="21" spans="1:10" x14ac:dyDescent="0.25">
      <c r="A21" s="173"/>
      <c r="B21" s="176"/>
      <c r="C21" s="177"/>
      <c r="D21" s="176"/>
      <c r="E21" s="177"/>
      <c r="F21" s="176"/>
      <c r="G21" s="177"/>
      <c r="H21" s="173"/>
      <c r="I21" s="173"/>
      <c r="J21" s="173"/>
    </row>
    <row r="22" spans="1:10" x14ac:dyDescent="0.25">
      <c r="A22" s="174"/>
      <c r="B22" s="174"/>
      <c r="C22" s="154" t="s">
        <v>47</v>
      </c>
      <c r="D22" s="174"/>
      <c r="E22" s="154" t="s">
        <v>47</v>
      </c>
      <c r="F22" s="174"/>
      <c r="G22" s="154" t="s">
        <v>47</v>
      </c>
      <c r="H22" s="174"/>
      <c r="I22" s="174"/>
      <c r="J22" s="174"/>
    </row>
    <row r="23" spans="1:10" x14ac:dyDescent="0.25">
      <c r="A23" s="175"/>
      <c r="B23" s="155" t="s">
        <v>48</v>
      </c>
      <c r="C23" s="156" t="s">
        <v>49</v>
      </c>
      <c r="D23" s="155" t="s">
        <v>49</v>
      </c>
      <c r="E23" s="156" t="s">
        <v>49</v>
      </c>
      <c r="F23" s="155" t="s">
        <v>50</v>
      </c>
      <c r="G23" s="157" t="s">
        <v>49</v>
      </c>
      <c r="H23" s="175"/>
      <c r="I23" s="175"/>
      <c r="J23" s="175"/>
    </row>
    <row r="24" spans="1:10" x14ac:dyDescent="0.25">
      <c r="A24" s="148">
        <v>9</v>
      </c>
      <c r="B24" s="158">
        <f>'Fig9'!D$8</f>
        <v>0</v>
      </c>
      <c r="C24" s="159">
        <f>'Fig9'!E$8</f>
        <v>0</v>
      </c>
      <c r="D24" s="158">
        <f>'Fig9'!F$8</f>
        <v>0</v>
      </c>
      <c r="E24" s="159">
        <f>'Fig9'!G$8</f>
        <v>0</v>
      </c>
      <c r="F24" s="158">
        <f>'Fig9'!H$8</f>
        <v>0</v>
      </c>
      <c r="G24" s="160">
        <f>'Fig9'!I$8</f>
        <v>0</v>
      </c>
      <c r="H24" s="149">
        <f>'Fig9'!J$8</f>
        <v>0</v>
      </c>
      <c r="I24" s="149">
        <f>'Fig9'!K$8</f>
        <v>0</v>
      </c>
      <c r="J24" s="150" t="str">
        <f>IF(I24&lt;&gt;0,SUM(I$12:I24)/COUNT(I$12:I24)," ")</f>
        <v xml:space="preserve"> </v>
      </c>
    </row>
    <row r="25" spans="1:10" x14ac:dyDescent="0.25">
      <c r="A25" s="148">
        <v>10</v>
      </c>
      <c r="B25" s="158">
        <f>'Fig10'!D$8</f>
        <v>0</v>
      </c>
      <c r="C25" s="159">
        <f>'Fig10'!E$8</f>
        <v>0</v>
      </c>
      <c r="D25" s="158">
        <f>'Fig10'!F$8</f>
        <v>0</v>
      </c>
      <c r="E25" s="159">
        <f>'Fig10'!G$8</f>
        <v>0</v>
      </c>
      <c r="F25" s="158">
        <f>'Fig10'!H$8</f>
        <v>0</v>
      </c>
      <c r="G25" s="160">
        <f>'Fig10'!I$8</f>
        <v>0</v>
      </c>
      <c r="H25" s="149">
        <f>'Fig10'!J$8</f>
        <v>0</v>
      </c>
      <c r="I25" s="149">
        <f>'Fig10'!K$8</f>
        <v>0</v>
      </c>
      <c r="J25" s="150" t="str">
        <f>IF(I25&lt;&gt;0,SUM(I$12:I25)/COUNT(I$12:I25)," ")</f>
        <v xml:space="preserve"> </v>
      </c>
    </row>
    <row r="26" spans="1:10" x14ac:dyDescent="0.25">
      <c r="A26" s="148">
        <v>11</v>
      </c>
      <c r="B26" s="158">
        <f>'Fig11'!D$8</f>
        <v>0</v>
      </c>
      <c r="C26" s="159">
        <f>'Fig11'!E$8</f>
        <v>0</v>
      </c>
      <c r="D26" s="158">
        <f>'Fig11'!F$8</f>
        <v>0</v>
      </c>
      <c r="E26" s="159">
        <f>'Fig11'!G$8</f>
        <v>0</v>
      </c>
      <c r="F26" s="158">
        <f>'Fig11'!H$8</f>
        <v>0</v>
      </c>
      <c r="G26" s="160">
        <f>'Fig11'!I$8</f>
        <v>0</v>
      </c>
      <c r="H26" s="149">
        <f>'Fig11'!J$8</f>
        <v>0</v>
      </c>
      <c r="I26" s="149">
        <f>'Fig11'!K$8</f>
        <v>0</v>
      </c>
      <c r="J26" s="150" t="str">
        <f>IF(I26&lt;&gt;0,SUM(I$12:I26)/COUNT(I$12:I26)," ")</f>
        <v xml:space="preserve"> </v>
      </c>
    </row>
    <row r="27" spans="1:10" x14ac:dyDescent="0.25">
      <c r="A27" s="148">
        <v>12</v>
      </c>
      <c r="B27" s="158">
        <f>'Fig12'!D$8</f>
        <v>0</v>
      </c>
      <c r="C27" s="159">
        <f>'Fig12'!E$8</f>
        <v>0</v>
      </c>
      <c r="D27" s="158">
        <f>'Fig12'!F$8</f>
        <v>0</v>
      </c>
      <c r="E27" s="159">
        <f>'Fig12'!G$8</f>
        <v>0</v>
      </c>
      <c r="F27" s="158">
        <f>'Fig12'!H$8</f>
        <v>0</v>
      </c>
      <c r="G27" s="160">
        <f>'Fig12'!I$8</f>
        <v>0</v>
      </c>
      <c r="H27" s="149">
        <f>'Fig12'!J$8</f>
        <v>0</v>
      </c>
      <c r="I27" s="149">
        <f>'Fig12'!K$8</f>
        <v>0</v>
      </c>
      <c r="J27" s="150" t="str">
        <f>IF(I27&lt;&gt;0,SUM(I$12:I27)/COUNT(I$12:I27)," ")</f>
        <v xml:space="preserve"> </v>
      </c>
    </row>
    <row r="28" spans="1:10" x14ac:dyDescent="0.25">
      <c r="A28" s="148">
        <v>13</v>
      </c>
      <c r="B28" s="158">
        <f>'Fig13'!D$8</f>
        <v>0</v>
      </c>
      <c r="C28" s="159">
        <f>'Fig13'!E$8</f>
        <v>0</v>
      </c>
      <c r="D28" s="158">
        <f>'Fig13'!F$8</f>
        <v>0</v>
      </c>
      <c r="E28" s="159">
        <f>'Fig13'!G$8</f>
        <v>0</v>
      </c>
      <c r="F28" s="158">
        <f>'Fig13'!H$8</f>
        <v>0</v>
      </c>
      <c r="G28" s="160">
        <f>'Fig13'!I$8</f>
        <v>0</v>
      </c>
      <c r="H28" s="149">
        <f>'Fig13'!J$8</f>
        <v>0</v>
      </c>
      <c r="I28" s="149">
        <f>'Fig13'!K$8</f>
        <v>0</v>
      </c>
      <c r="J28" s="150" t="str">
        <f>IF(I28&lt;&gt;0,SUM(I$12:I28)/COUNT(I$12:I28)," ")</f>
        <v xml:space="preserve"> </v>
      </c>
    </row>
    <row r="29" spans="1:10" x14ac:dyDescent="0.25">
      <c r="A29" s="148">
        <v>14</v>
      </c>
      <c r="B29" s="158">
        <f>'Fig14'!D$8</f>
        <v>0</v>
      </c>
      <c r="C29" s="159">
        <f>'Fig14'!E$8</f>
        <v>0</v>
      </c>
      <c r="D29" s="158">
        <f>'Fig14'!F$8</f>
        <v>0</v>
      </c>
      <c r="E29" s="159">
        <f>'Fig14'!G$8</f>
        <v>0</v>
      </c>
      <c r="F29" s="158">
        <f>'Fig14'!H$8</f>
        <v>0</v>
      </c>
      <c r="G29" s="160">
        <f>'Fig14'!I$8</f>
        <v>0</v>
      </c>
      <c r="H29" s="149">
        <f>'Fig14'!J$8</f>
        <v>0</v>
      </c>
      <c r="I29" s="149">
        <f>'Fig14'!K$8</f>
        <v>0</v>
      </c>
      <c r="J29" s="150" t="str">
        <f>IF(I29&lt;&gt;0,SUM(I$12:I29)/COUNT(I$12:I29)," ")</f>
        <v xml:space="preserve"> </v>
      </c>
    </row>
    <row r="30" spans="1:10" x14ac:dyDescent="0.25">
      <c r="A30" s="148">
        <v>15</v>
      </c>
      <c r="B30" s="158">
        <f>'Fig15'!D$8</f>
        <v>0</v>
      </c>
      <c r="C30" s="159">
        <f>'Fig15'!E$8</f>
        <v>0</v>
      </c>
      <c r="D30" s="158">
        <f>'Fig15'!F$8</f>
        <v>0</v>
      </c>
      <c r="E30" s="159">
        <f>'Fig15'!G$8</f>
        <v>0</v>
      </c>
      <c r="F30" s="158">
        <f>'Fig15'!H$8</f>
        <v>0</v>
      </c>
      <c r="G30" s="160">
        <f>'Fig15'!I$8</f>
        <v>0</v>
      </c>
      <c r="H30" s="149">
        <f>'Fig15'!J$8</f>
        <v>0</v>
      </c>
      <c r="I30" s="149">
        <f>'Fig15'!K$8</f>
        <v>0</v>
      </c>
      <c r="J30" s="150" t="str">
        <f>IF(I30&lt;&gt;0,SUM(I$12:I30)/COUNT(I$12:I30)," ")</f>
        <v xml:space="preserve"> </v>
      </c>
    </row>
    <row r="31" spans="1:10" x14ac:dyDescent="0.25">
      <c r="A31" s="148">
        <v>16</v>
      </c>
      <c r="B31" s="158">
        <f>'Fig16'!D$8</f>
        <v>0</v>
      </c>
      <c r="C31" s="159">
        <f>'Fig16'!E$8</f>
        <v>0</v>
      </c>
      <c r="D31" s="158">
        <f>'Fig16'!F$8</f>
        <v>0</v>
      </c>
      <c r="E31" s="159">
        <f>'Fig16'!G$8</f>
        <v>0</v>
      </c>
      <c r="F31" s="158">
        <f>'Fig16'!H$8</f>
        <v>0</v>
      </c>
      <c r="G31" s="160">
        <f>'Fig16'!I$8</f>
        <v>0</v>
      </c>
      <c r="H31" s="149">
        <f>'Fig16'!J$8</f>
        <v>0</v>
      </c>
      <c r="I31" s="149">
        <f>'Fig16'!K$8</f>
        <v>0</v>
      </c>
      <c r="J31" s="150" t="str">
        <f>IF(I31&lt;&gt;0,SUM(I$12:I31)/COUNT(I$12:I31)," ")</f>
        <v xml:space="preserve"> </v>
      </c>
    </row>
    <row r="32" spans="1:10" x14ac:dyDescent="0.25">
      <c r="A32" s="148">
        <v>17</v>
      </c>
      <c r="B32" s="158">
        <f>'Fig17'!D$8</f>
        <v>0</v>
      </c>
      <c r="C32" s="159">
        <f>'Fig17'!E$8</f>
        <v>0</v>
      </c>
      <c r="D32" s="158">
        <f>'Fig17'!F$8</f>
        <v>0</v>
      </c>
      <c r="E32" s="159">
        <f>'Fig17'!G$8</f>
        <v>0</v>
      </c>
      <c r="F32" s="158">
        <f>'Fig17'!H$8</f>
        <v>0</v>
      </c>
      <c r="G32" s="160">
        <f>'Fig17'!I$8</f>
        <v>0</v>
      </c>
      <c r="H32" s="149">
        <f>'Fig17'!J$8</f>
        <v>0</v>
      </c>
      <c r="I32" s="149">
        <f>'Fig17'!K$8</f>
        <v>0</v>
      </c>
      <c r="J32" s="150" t="str">
        <f>IF(I32&lt;&gt;0,SUM(I$12:I32)/COUNT(I$12:I32)," ")</f>
        <v xml:space="preserve"> </v>
      </c>
    </row>
    <row r="33" spans="1:10" x14ac:dyDescent="0.25">
      <c r="A33" s="148">
        <v>18</v>
      </c>
      <c r="B33" s="158">
        <f>'Fig18'!D$8</f>
        <v>0</v>
      </c>
      <c r="C33" s="159">
        <f>'Fig18'!E$8</f>
        <v>0</v>
      </c>
      <c r="D33" s="158">
        <f>'Fig18'!F$8</f>
        <v>0</v>
      </c>
      <c r="E33" s="159">
        <f>'Fig18'!G$8</f>
        <v>0</v>
      </c>
      <c r="F33" s="158">
        <f>'Fig18'!H$8</f>
        <v>0</v>
      </c>
      <c r="G33" s="160">
        <f>'Fig18'!I$8</f>
        <v>0</v>
      </c>
      <c r="H33" s="149">
        <f>'Fig18'!J$8</f>
        <v>0</v>
      </c>
      <c r="I33" s="149">
        <f>'Fig18'!K$8</f>
        <v>0</v>
      </c>
      <c r="J33" s="150" t="str">
        <f>IF(I33&lt;&gt;0,SUM(I$12:I33)/COUNT(I$12:I33)," ")</f>
        <v xml:space="preserve"> </v>
      </c>
    </row>
    <row r="34" spans="1:10" x14ac:dyDescent="0.25">
      <c r="A34" s="148">
        <v>19</v>
      </c>
      <c r="B34" s="158">
        <f>'Fig19'!D$8</f>
        <v>0</v>
      </c>
      <c r="C34" s="159">
        <f>'Fig19'!E$8</f>
        <v>0</v>
      </c>
      <c r="D34" s="158">
        <f>'Fig19'!F$8</f>
        <v>0</v>
      </c>
      <c r="E34" s="159">
        <f>'Fig19'!G$8</f>
        <v>0</v>
      </c>
      <c r="F34" s="158">
        <f>'Fig19'!H$8</f>
        <v>0</v>
      </c>
      <c r="G34" s="160">
        <f>'Fig19'!I$8</f>
        <v>0</v>
      </c>
      <c r="H34" s="149">
        <f>'Fig19'!J$8</f>
        <v>0</v>
      </c>
      <c r="I34" s="149">
        <f>'Fig19'!K$8</f>
        <v>0</v>
      </c>
      <c r="J34" s="150" t="str">
        <f>IF(I34&lt;&gt;0,SUM(I$12:I34)/COUNT(I$12:I34)," ")</f>
        <v xml:space="preserve"> </v>
      </c>
    </row>
    <row r="35" spans="1:10" x14ac:dyDescent="0.25">
      <c r="A35" s="148">
        <v>20</v>
      </c>
      <c r="B35" s="158">
        <f>'Fig20'!D$8</f>
        <v>0</v>
      </c>
      <c r="C35" s="159">
        <f>'Fig20'!E$8</f>
        <v>0</v>
      </c>
      <c r="D35" s="158">
        <f>'Fig20'!F$8</f>
        <v>0</v>
      </c>
      <c r="E35" s="159">
        <f>'Fig20'!G$8</f>
        <v>0</v>
      </c>
      <c r="F35" s="158">
        <f>'Fig20'!H$8</f>
        <v>0</v>
      </c>
      <c r="G35" s="160">
        <f>'Fig20'!I$8</f>
        <v>0</v>
      </c>
      <c r="H35" s="149">
        <f>'Fig20'!J$8</f>
        <v>0</v>
      </c>
      <c r="I35" s="149">
        <f>'Fig20'!K$8</f>
        <v>0</v>
      </c>
      <c r="J35" s="150" t="str">
        <f>IF(I35&lt;&gt;0,SUM(I$12:I35)/COUNT(I$12:I35)," ")</f>
        <v xml:space="preserve"> </v>
      </c>
    </row>
    <row r="36" spans="1:10" x14ac:dyDescent="0.25">
      <c r="A36" s="148">
        <v>21</v>
      </c>
      <c r="B36" s="158">
        <f>'Fig21'!D$8</f>
        <v>0</v>
      </c>
      <c r="C36" s="159">
        <f>'Fig21'!E$8</f>
        <v>0</v>
      </c>
      <c r="D36" s="158">
        <f>'Fig21'!F$8</f>
        <v>0</v>
      </c>
      <c r="E36" s="159">
        <f>'Fig21'!G$8</f>
        <v>0</v>
      </c>
      <c r="F36" s="158">
        <f>'Fig21'!H$8</f>
        <v>0</v>
      </c>
      <c r="G36" s="160">
        <f>'Fig21'!I$8</f>
        <v>0</v>
      </c>
      <c r="H36" s="149">
        <f>'Fig21'!J$8</f>
        <v>0</v>
      </c>
      <c r="I36" s="149">
        <f>'Fig21'!K$8</f>
        <v>0</v>
      </c>
      <c r="J36" s="150" t="str">
        <f>IF(I36&lt;&gt;0,SUM(I$12:I36)/COUNT(I$12:I36)," ")</f>
        <v xml:space="preserve"> </v>
      </c>
    </row>
    <row r="37" spans="1:10" x14ac:dyDescent="0.25">
      <c r="A37" s="148">
        <v>22</v>
      </c>
      <c r="B37" s="158">
        <f>'Fig22'!D$8</f>
        <v>0</v>
      </c>
      <c r="C37" s="159">
        <f>'Fig22'!E$8</f>
        <v>0</v>
      </c>
      <c r="D37" s="158">
        <f>'Fig22'!F$8</f>
        <v>0</v>
      </c>
      <c r="E37" s="159">
        <f>'Fig22'!G$8</f>
        <v>0</v>
      </c>
      <c r="F37" s="158">
        <f>'Fig22'!H$8</f>
        <v>0</v>
      </c>
      <c r="G37" s="160">
        <f>'Fig22'!I$8</f>
        <v>0</v>
      </c>
      <c r="H37" s="149">
        <f>'Fig22'!J$8</f>
        <v>0</v>
      </c>
      <c r="I37" s="149">
        <f>'Fig22'!K$8</f>
        <v>0</v>
      </c>
      <c r="J37" s="150" t="str">
        <f>IF(I37&lt;&gt;0,SUM(I$12:I37)/COUNT(I$12:I37)," ")</f>
        <v xml:space="preserve"> </v>
      </c>
    </row>
    <row r="38" spans="1:10" x14ac:dyDescent="0.25">
      <c r="A38" s="148">
        <v>23</v>
      </c>
      <c r="B38" s="158">
        <f>'Fig23'!D$8</f>
        <v>0</v>
      </c>
      <c r="C38" s="159">
        <f>'Fig23'!E$8</f>
        <v>0</v>
      </c>
      <c r="D38" s="158">
        <f>'Fig23'!F$8</f>
        <v>0</v>
      </c>
      <c r="E38" s="159">
        <f>'Fig23'!G$8</f>
        <v>0</v>
      </c>
      <c r="F38" s="158">
        <f>'Fig23'!H$8</f>
        <v>0</v>
      </c>
      <c r="G38" s="160">
        <f>'Fig23'!I$8</f>
        <v>0</v>
      </c>
      <c r="H38" s="149">
        <f>'Fig23'!J$8</f>
        <v>0</v>
      </c>
      <c r="I38" s="149">
        <f>'Fig23'!K$8</f>
        <v>0</v>
      </c>
      <c r="J38" s="150" t="str">
        <f>IF(I38&lt;&gt;0,SUM(I$12:I38)/COUNT(I$12:I38)," ")</f>
        <v xml:space="preserve"> </v>
      </c>
    </row>
    <row r="39" spans="1:10" ht="15.75" thickBot="1" x14ac:dyDescent="0.3">
      <c r="A39" s="161">
        <v>24</v>
      </c>
      <c r="B39" s="162">
        <f>'Fig24'!D$8</f>
        <v>0</v>
      </c>
      <c r="C39" s="163">
        <f>'Fig24'!E$8</f>
        <v>0</v>
      </c>
      <c r="D39" s="162">
        <f>'Fig24'!F$8</f>
        <v>0</v>
      </c>
      <c r="E39" s="163">
        <f>'Fig24'!G$8</f>
        <v>0</v>
      </c>
      <c r="F39" s="162">
        <f>'Fig24'!H$8</f>
        <v>0</v>
      </c>
      <c r="G39" s="164">
        <f>'Fig24'!I$8</f>
        <v>0</v>
      </c>
      <c r="H39" s="149">
        <f>'Fig24'!J$8</f>
        <v>0</v>
      </c>
      <c r="I39" s="149">
        <f>'Fig24'!K$8</f>
        <v>0</v>
      </c>
      <c r="J39" s="165"/>
    </row>
    <row r="40" spans="1:10" ht="15.75" thickBot="1" x14ac:dyDescent="0.3">
      <c r="A40" s="166"/>
      <c r="B40" s="166"/>
      <c r="C40" s="166"/>
      <c r="D40" s="166"/>
      <c r="E40" s="166"/>
      <c r="F40" s="167" t="s">
        <v>73</v>
      </c>
      <c r="G40" s="168"/>
      <c r="H40" s="190">
        <f>SUM(H12:H39)</f>
        <v>0</v>
      </c>
      <c r="I40" s="149">
        <f>SUM(I12:I39)</f>
        <v>0</v>
      </c>
      <c r="J40" s="139"/>
    </row>
    <row r="41" spans="1:10" ht="15.75" thickBot="1" x14ac:dyDescent="0.3">
      <c r="A41" s="137"/>
      <c r="B41" s="137"/>
      <c r="C41" s="137"/>
      <c r="D41" s="137"/>
      <c r="E41" s="137"/>
      <c r="F41" s="137"/>
      <c r="G41" s="139"/>
      <c r="H41" s="169" t="s">
        <v>59</v>
      </c>
      <c r="I41" s="165">
        <f>I40/24</f>
        <v>0</v>
      </c>
      <c r="J41" s="139"/>
    </row>
    <row r="42" spans="1:10" x14ac:dyDescent="0.25">
      <c r="A42" s="136" t="s">
        <v>51</v>
      </c>
      <c r="B42" s="137"/>
      <c r="C42" s="137"/>
      <c r="D42" s="137"/>
      <c r="E42" s="137"/>
      <c r="F42" s="137"/>
      <c r="G42" s="137"/>
      <c r="H42" s="137"/>
      <c r="I42" s="137"/>
      <c r="J42" s="139"/>
    </row>
    <row r="43" spans="1:10" x14ac:dyDescent="0.25">
      <c r="A43" s="136" t="s">
        <v>52</v>
      </c>
      <c r="B43" s="137"/>
      <c r="C43" s="137"/>
      <c r="D43" s="137"/>
      <c r="E43" s="137"/>
      <c r="F43" s="137"/>
      <c r="G43" s="137"/>
      <c r="H43" s="137"/>
      <c r="I43" s="137"/>
      <c r="J43" s="139"/>
    </row>
    <row r="44" spans="1:10" x14ac:dyDescent="0.25">
      <c r="A44" s="136" t="s">
        <v>53</v>
      </c>
      <c r="B44" s="137"/>
      <c r="C44" s="137"/>
      <c r="D44" s="137"/>
      <c r="E44" s="137"/>
      <c r="F44" s="137"/>
      <c r="G44" s="137"/>
      <c r="H44" s="137"/>
      <c r="I44" s="137"/>
      <c r="J44" s="139"/>
    </row>
    <row r="45" spans="1:10" x14ac:dyDescent="0.25">
      <c r="A45" s="136" t="s">
        <v>54</v>
      </c>
      <c r="B45" s="137"/>
      <c r="C45" s="137"/>
      <c r="D45" s="137"/>
      <c r="E45" s="137"/>
      <c r="F45" s="137"/>
      <c r="G45" s="137"/>
      <c r="H45" s="137"/>
      <c r="I45" s="137"/>
      <c r="J45" s="139"/>
    </row>
    <row r="46" spans="1:10" ht="15.75" thickBot="1" x14ac:dyDescent="0.3">
      <c r="A46" s="136"/>
      <c r="B46" s="170" t="s">
        <v>35</v>
      </c>
      <c r="C46" s="137"/>
      <c r="D46" s="137"/>
      <c r="E46" s="137"/>
      <c r="F46" s="137" t="s">
        <v>55</v>
      </c>
      <c r="G46" s="137"/>
      <c r="H46" s="137"/>
      <c r="I46" s="137"/>
      <c r="J46" s="139"/>
    </row>
    <row r="47" spans="1:10" x14ac:dyDescent="0.25">
      <c r="A47" s="136"/>
      <c r="B47" s="312" t="str">
        <f>IF(ISBLANK(Résultats!C4),"",Résultats!C4)</f>
        <v/>
      </c>
      <c r="C47" s="313"/>
      <c r="D47" s="314"/>
      <c r="E47" s="137"/>
      <c r="F47" s="260"/>
      <c r="G47" s="261"/>
      <c r="H47" s="262"/>
      <c r="I47" s="137"/>
      <c r="J47" s="139"/>
    </row>
    <row r="48" spans="1:10" x14ac:dyDescent="0.25">
      <c r="A48" s="136"/>
      <c r="B48" s="137"/>
      <c r="C48" s="137"/>
      <c r="D48" s="137"/>
      <c r="E48" s="137"/>
      <c r="F48" s="263"/>
      <c r="G48" s="264"/>
      <c r="H48" s="265"/>
      <c r="I48" s="137"/>
      <c r="J48" s="139"/>
    </row>
    <row r="49" spans="1:10" x14ac:dyDescent="0.25">
      <c r="A49" s="136"/>
      <c r="B49" s="137"/>
      <c r="C49" s="137"/>
      <c r="D49" s="137"/>
      <c r="E49" s="137"/>
      <c r="F49" s="263"/>
      <c r="G49" s="264"/>
      <c r="H49" s="265"/>
      <c r="I49" s="137"/>
      <c r="J49" s="139"/>
    </row>
    <row r="50" spans="1:10" x14ac:dyDescent="0.25">
      <c r="A50" s="136"/>
      <c r="B50" s="137"/>
      <c r="C50" s="137"/>
      <c r="D50" s="137"/>
      <c r="E50" s="137"/>
      <c r="F50" s="263"/>
      <c r="G50" s="264"/>
      <c r="H50" s="265"/>
      <c r="I50" s="137"/>
      <c r="J50" s="139"/>
    </row>
    <row r="51" spans="1:10" ht="15.75" thickBot="1" x14ac:dyDescent="0.3">
      <c r="A51" s="136"/>
      <c r="B51" s="137"/>
      <c r="C51" s="137"/>
      <c r="D51" s="137"/>
      <c r="E51" s="137"/>
      <c r="F51" s="266"/>
      <c r="G51" s="267"/>
      <c r="H51" s="268"/>
      <c r="I51" s="137"/>
      <c r="J51" s="139"/>
    </row>
    <row r="52" spans="1:10" ht="15.75" thickBot="1" x14ac:dyDescent="0.3">
      <c r="A52" s="195" t="s">
        <v>74</v>
      </c>
      <c r="B52" s="171"/>
      <c r="C52" s="171"/>
      <c r="D52" s="171"/>
      <c r="E52" s="171"/>
      <c r="F52" s="171"/>
      <c r="G52" s="171"/>
      <c r="H52" s="171"/>
      <c r="I52" s="171"/>
      <c r="J52" s="172"/>
    </row>
  </sheetData>
  <sheetProtection algorithmName="SHA-512" hashValue="HovVneSHGJ0SGLy8ZuD2QaMQ1fTaNugYZ0sNFKPZB6AoDcN4msG8cWrzw1H/q+dbHkDKkvqZH1EPDa3aZFLntQ==" saltValue="DMLlbxpFC6LC3tgAv7zSBg==" spinCount="100000" sheet="1" objects="1" scenarios="1"/>
  <mergeCells count="36">
    <mergeCell ref="C4:G4"/>
    <mergeCell ref="I4:J4"/>
    <mergeCell ref="A1:J1"/>
    <mergeCell ref="B2:G2"/>
    <mergeCell ref="I2:J2"/>
    <mergeCell ref="C3:G3"/>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47:D47"/>
    <mergeCell ref="F47:H51"/>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1CCDF-1DC4-4FE5-A86A-20B3EA7ED3B9}">
  <sheetPr>
    <tabColor rgb="FF00B0F0"/>
  </sheetPr>
  <dimension ref="A1:J52"/>
  <sheetViews>
    <sheetView workbookViewId="0">
      <selection activeCell="B47" activeCellId="6" sqref="B2:G2 C3:G3 C4:G4 I2:J2 I3:J3 I4:J4 B47:D47"/>
    </sheetView>
  </sheetViews>
  <sheetFormatPr baseColWidth="10" defaultColWidth="10.7109375" defaultRowHeight="15" x14ac:dyDescent="0.25"/>
  <cols>
    <col min="1" max="1" width="14.42578125" customWidth="1"/>
    <col min="8" max="8" width="17" bestFit="1" customWidth="1"/>
  </cols>
  <sheetData>
    <row r="1" spans="1:10" ht="98.65" customHeight="1" x14ac:dyDescent="0.25">
      <c r="A1" s="334" t="s">
        <v>31</v>
      </c>
      <c r="B1" s="335"/>
      <c r="C1" s="335"/>
      <c r="D1" s="335"/>
      <c r="E1" s="335"/>
      <c r="F1" s="335"/>
      <c r="G1" s="335"/>
      <c r="H1" s="335"/>
      <c r="I1" s="335"/>
      <c r="J1" s="336"/>
    </row>
    <row r="2" spans="1:10" x14ac:dyDescent="0.25">
      <c r="A2" s="99" t="s">
        <v>32</v>
      </c>
      <c r="B2" s="331" t="str">
        <f>IF(ISBLANK(Résultats!A15)," ",Résultats!A15)</f>
        <v xml:space="preserve"> </v>
      </c>
      <c r="C2" s="332"/>
      <c r="D2" s="332"/>
      <c r="E2" s="332"/>
      <c r="F2" s="332"/>
      <c r="G2" s="333"/>
      <c r="H2" s="100" t="s">
        <v>33</v>
      </c>
      <c r="I2" s="331" t="str">
        <f>IF(ISBLANK(Résultats!D15),"",Résultats!D15)</f>
        <v/>
      </c>
      <c r="J2" s="337"/>
    </row>
    <row r="3" spans="1:10" x14ac:dyDescent="0.25">
      <c r="A3" s="99" t="s">
        <v>34</v>
      </c>
      <c r="B3" s="101"/>
      <c r="C3" s="331" t="str">
        <f>IF(ISBLANK(Résultats!G15),"",Résultats!G15)</f>
        <v/>
      </c>
      <c r="D3" s="332"/>
      <c r="E3" s="332"/>
      <c r="F3" s="332"/>
      <c r="G3" s="333"/>
      <c r="H3" s="100" t="s">
        <v>64</v>
      </c>
      <c r="I3" s="328" t="str">
        <f>IF(Résultats!F15="X"," moins de 21 ans","")</f>
        <v/>
      </c>
      <c r="J3" s="337"/>
    </row>
    <row r="4" spans="1:10" x14ac:dyDescent="0.25">
      <c r="A4" s="99" t="s">
        <v>36</v>
      </c>
      <c r="B4" s="100"/>
      <c r="C4" s="331" t="str">
        <f>IF(ISBLANK(Résultats!C2),"",Résultats!C2)</f>
        <v xml:space="preserve"> </v>
      </c>
      <c r="D4" s="332"/>
      <c r="E4" s="332"/>
      <c r="F4" s="332"/>
      <c r="G4" s="333"/>
      <c r="H4" s="100" t="s">
        <v>37</v>
      </c>
      <c r="I4" s="331" t="str">
        <f>IF(ISBLANK(Résultats!J2),"",Résultats!J2)</f>
        <v xml:space="preserve"> </v>
      </c>
      <c r="J4" s="337"/>
    </row>
    <row r="5" spans="1:10" x14ac:dyDescent="0.25">
      <c r="A5" s="99" t="s">
        <v>38</v>
      </c>
      <c r="B5" s="100"/>
      <c r="C5" s="100"/>
      <c r="D5" s="100"/>
      <c r="E5" s="100"/>
      <c r="F5" s="100"/>
      <c r="G5" s="100"/>
      <c r="H5" s="100"/>
      <c r="I5" s="100"/>
      <c r="J5" s="102"/>
    </row>
    <row r="6" spans="1:10" x14ac:dyDescent="0.25">
      <c r="A6" s="103" t="s">
        <v>39</v>
      </c>
      <c r="B6" s="104"/>
      <c r="C6" s="104"/>
      <c r="D6" s="104"/>
      <c r="E6" s="104"/>
      <c r="F6" s="104"/>
      <c r="G6" s="104"/>
      <c r="H6" s="100"/>
      <c r="I6" s="100"/>
      <c r="J6" s="102"/>
    </row>
    <row r="7" spans="1:10" x14ac:dyDescent="0.25">
      <c r="A7" s="103" t="s">
        <v>40</v>
      </c>
      <c r="B7" s="104"/>
      <c r="C7" s="104"/>
      <c r="D7" s="104"/>
      <c r="E7" s="104"/>
      <c r="F7" s="104"/>
      <c r="G7" s="104"/>
      <c r="H7" s="100"/>
      <c r="I7" s="100"/>
      <c r="J7" s="102"/>
    </row>
    <row r="8" spans="1:10" x14ac:dyDescent="0.25">
      <c r="A8" s="105" t="s">
        <v>41</v>
      </c>
      <c r="B8" s="106"/>
      <c r="C8" s="106"/>
      <c r="D8" s="106"/>
      <c r="E8" s="106"/>
      <c r="F8" s="106"/>
      <c r="G8" s="106"/>
      <c r="H8" s="100"/>
      <c r="I8" s="100"/>
      <c r="J8" s="102"/>
    </row>
    <row r="9" spans="1:10" x14ac:dyDescent="0.25">
      <c r="A9" s="105" t="s">
        <v>42</v>
      </c>
      <c r="B9" s="106"/>
      <c r="C9" s="106"/>
      <c r="D9" s="106"/>
      <c r="E9" s="106"/>
      <c r="F9" s="106"/>
      <c r="G9" s="106"/>
      <c r="H9" s="100"/>
      <c r="I9" s="100"/>
      <c r="J9" s="102"/>
    </row>
    <row r="10" spans="1:10" ht="15.75" thickBot="1" x14ac:dyDescent="0.3">
      <c r="A10" s="105" t="s">
        <v>43</v>
      </c>
      <c r="B10" s="106"/>
      <c r="C10" s="106"/>
      <c r="D10" s="106"/>
      <c r="E10" s="106"/>
      <c r="F10" s="106"/>
      <c r="G10" s="106"/>
      <c r="H10" s="100"/>
      <c r="I10" s="100"/>
      <c r="J10" s="102"/>
    </row>
    <row r="11" spans="1:10" ht="60" x14ac:dyDescent="0.25">
      <c r="A11" s="107" t="s">
        <v>44</v>
      </c>
      <c r="B11" s="338" t="s">
        <v>61</v>
      </c>
      <c r="C11" s="339"/>
      <c r="D11" s="338" t="s">
        <v>62</v>
      </c>
      <c r="E11" s="339"/>
      <c r="F11" s="338" t="s">
        <v>63</v>
      </c>
      <c r="G11" s="340"/>
      <c r="H11" s="108" t="s">
        <v>45</v>
      </c>
      <c r="I11" s="109" t="s">
        <v>46</v>
      </c>
      <c r="J11" s="110" t="s">
        <v>58</v>
      </c>
    </row>
    <row r="12" spans="1:10" x14ac:dyDescent="0.25">
      <c r="A12" s="111">
        <v>1</v>
      </c>
      <c r="B12" s="325">
        <f>'Fig1'!D$9</f>
        <v>0</v>
      </c>
      <c r="C12" s="326"/>
      <c r="D12" s="325">
        <f>'Fig1'!E$9</f>
        <v>0</v>
      </c>
      <c r="E12" s="326"/>
      <c r="F12" s="325">
        <f>'Fig1'!F$9</f>
        <v>0</v>
      </c>
      <c r="G12" s="327"/>
      <c r="H12" s="112">
        <f>'Fig1'!G$9</f>
        <v>0</v>
      </c>
      <c r="I12" s="112">
        <f>'Fig1'!H5</f>
        <v>0</v>
      </c>
      <c r="J12" s="113" t="str">
        <f>IF( I13=0," ",I12)</f>
        <v xml:space="preserve"> </v>
      </c>
    </row>
    <row r="13" spans="1:10" x14ac:dyDescent="0.25">
      <c r="A13" s="111">
        <v>2</v>
      </c>
      <c r="B13" s="325">
        <f>'Fig2'!D$9</f>
        <v>0</v>
      </c>
      <c r="C13" s="326"/>
      <c r="D13" s="325">
        <f>'Fig2'!E$9</f>
        <v>0</v>
      </c>
      <c r="E13" s="326"/>
      <c r="F13" s="325">
        <f>'Fig2'!F$9</f>
        <v>0</v>
      </c>
      <c r="G13" s="327"/>
      <c r="H13" s="112">
        <f>'Fig2'!G$9</f>
        <v>0</v>
      </c>
      <c r="I13" s="112">
        <f>'Fig2'!H$9</f>
        <v>0</v>
      </c>
      <c r="J13" s="113" t="str">
        <f>IF(I13&lt;&gt;0,SUM(I$12:I13)/COUNT(I$12:I13)," ")</f>
        <v xml:space="preserve"> </v>
      </c>
    </row>
    <row r="14" spans="1:10" x14ac:dyDescent="0.25">
      <c r="A14" s="111">
        <v>3</v>
      </c>
      <c r="B14" s="325">
        <f>'Fig3'!D$9</f>
        <v>0</v>
      </c>
      <c r="C14" s="326"/>
      <c r="D14" s="325">
        <f>'Fig3'!E$9</f>
        <v>0</v>
      </c>
      <c r="E14" s="326"/>
      <c r="F14" s="325">
        <f>'Fig3'!F$9</f>
        <v>0</v>
      </c>
      <c r="G14" s="327"/>
      <c r="H14" s="112">
        <f>'Fig3'!G$9</f>
        <v>0</v>
      </c>
      <c r="I14" s="112">
        <f>'Fig3'!H$9</f>
        <v>0</v>
      </c>
      <c r="J14" s="113" t="str">
        <f>IF(I14&lt;&gt;0,SUM(I$12:I14)/COUNT(I$12:I14)," ")</f>
        <v xml:space="preserve"> </v>
      </c>
    </row>
    <row r="15" spans="1:10" x14ac:dyDescent="0.25">
      <c r="A15" s="111">
        <v>4</v>
      </c>
      <c r="B15" s="325">
        <f>'Fig4'!D$9</f>
        <v>0</v>
      </c>
      <c r="C15" s="326"/>
      <c r="D15" s="325">
        <f>'Fig4'!E$9</f>
        <v>0</v>
      </c>
      <c r="E15" s="326"/>
      <c r="F15" s="325">
        <f>'Fig4'!F$9</f>
        <v>0</v>
      </c>
      <c r="G15" s="327"/>
      <c r="H15" s="112">
        <f>'Fig4'!G$9</f>
        <v>0</v>
      </c>
      <c r="I15" s="112">
        <f>'Fig4'!H$9</f>
        <v>0</v>
      </c>
      <c r="J15" s="113" t="str">
        <f>IF(I15&lt;&gt;0,SUM(I$12:I15)/COUNT(I$12:I15)," ")</f>
        <v xml:space="preserve"> </v>
      </c>
    </row>
    <row r="16" spans="1:10" x14ac:dyDescent="0.25">
      <c r="A16" s="111">
        <v>5</v>
      </c>
      <c r="B16" s="325">
        <f>'Fig5'!D$9</f>
        <v>0</v>
      </c>
      <c r="C16" s="326"/>
      <c r="D16" s="325">
        <f>'Fig5'!E$9</f>
        <v>0</v>
      </c>
      <c r="E16" s="326"/>
      <c r="F16" s="325">
        <f>'Fig5'!F$9</f>
        <v>0</v>
      </c>
      <c r="G16" s="327"/>
      <c r="H16" s="112">
        <f>'Fig5'!G$9</f>
        <v>0</v>
      </c>
      <c r="I16" s="112">
        <f>'Fig5'!H$9</f>
        <v>0</v>
      </c>
      <c r="J16" s="113" t="str">
        <f>IF(I16&lt;&gt;0,SUM(I$12:I16)/COUNT(I$12:I16)," ")</f>
        <v xml:space="preserve"> </v>
      </c>
    </row>
    <row r="17" spans="1:10" x14ac:dyDescent="0.25">
      <c r="A17" s="111">
        <v>6</v>
      </c>
      <c r="B17" s="325">
        <f>'Fig6'!D$9</f>
        <v>0</v>
      </c>
      <c r="C17" s="326"/>
      <c r="D17" s="325">
        <f>'Fig6'!E$9</f>
        <v>0</v>
      </c>
      <c r="E17" s="326"/>
      <c r="F17" s="325">
        <f>'Fig6'!F$9</f>
        <v>0</v>
      </c>
      <c r="G17" s="327"/>
      <c r="H17" s="112">
        <f>'Fig6'!G$9</f>
        <v>0</v>
      </c>
      <c r="I17" s="112">
        <f>'Fig6'!H$9</f>
        <v>0</v>
      </c>
      <c r="J17" s="113" t="str">
        <f>IF(I17&lt;&gt;0,SUM(I$12:I17)/COUNT(I$12:I17)," ")</f>
        <v xml:space="preserve"> </v>
      </c>
    </row>
    <row r="18" spans="1:10" x14ac:dyDescent="0.25">
      <c r="A18" s="111">
        <v>7</v>
      </c>
      <c r="B18" s="325">
        <f>'Fig7'!D$9</f>
        <v>0</v>
      </c>
      <c r="C18" s="326"/>
      <c r="D18" s="325">
        <f>'Fig7'!E$9</f>
        <v>0</v>
      </c>
      <c r="E18" s="326"/>
      <c r="F18" s="325">
        <f>'Fig7'!F$9</f>
        <v>0</v>
      </c>
      <c r="G18" s="327"/>
      <c r="H18" s="112">
        <f>'Fig7'!G$9</f>
        <v>0</v>
      </c>
      <c r="I18" s="112">
        <f>'Fig7'!H$9</f>
        <v>0</v>
      </c>
      <c r="J18" s="113" t="str">
        <f>IF(I18&lt;&gt;0,SUM(I$12:I18)/COUNT(I$12:I18)," ")</f>
        <v xml:space="preserve"> </v>
      </c>
    </row>
    <row r="19" spans="1:10" x14ac:dyDescent="0.25">
      <c r="A19" s="111">
        <v>8</v>
      </c>
      <c r="B19" s="325">
        <f>'Fig8'!D$9</f>
        <v>0</v>
      </c>
      <c r="C19" s="326"/>
      <c r="D19" s="325">
        <f>'Fig8'!E$9</f>
        <v>0</v>
      </c>
      <c r="E19" s="326"/>
      <c r="F19" s="325">
        <f>'Fig8'!F$9</f>
        <v>0</v>
      </c>
      <c r="G19" s="327"/>
      <c r="H19" s="112">
        <f>'Fig8'!G$9</f>
        <v>0</v>
      </c>
      <c r="I19" s="112">
        <f>'Fig8'!H$9</f>
        <v>0</v>
      </c>
      <c r="J19" s="113" t="str">
        <f>IF(I19&lt;&gt;0,SUM(I$12:I19)/COUNT(I$12:I19)," ")</f>
        <v xml:space="preserve"> </v>
      </c>
    </row>
    <row r="20" spans="1:10" x14ac:dyDescent="0.25">
      <c r="A20" s="112"/>
      <c r="B20" s="114"/>
      <c r="C20" s="115"/>
      <c r="D20" s="114"/>
      <c r="E20" s="115"/>
      <c r="F20" s="114"/>
      <c r="G20" s="116"/>
      <c r="H20" s="112"/>
      <c r="I20" s="112"/>
      <c r="J20" s="112" t="str">
        <f>IF(I20&lt;&gt;0,SUM(I$12:I20)/COUNT(I$12:I20)," ")</f>
        <v xml:space="preserve"> </v>
      </c>
    </row>
    <row r="21" spans="1:10" x14ac:dyDescent="0.25">
      <c r="A21" s="173"/>
      <c r="B21" s="176"/>
      <c r="C21" s="177"/>
      <c r="D21" s="176"/>
      <c r="E21" s="177"/>
      <c r="F21" s="176"/>
      <c r="G21" s="177"/>
      <c r="H21" s="173"/>
      <c r="I21" s="173"/>
      <c r="J21" s="173"/>
    </row>
    <row r="22" spans="1:10" x14ac:dyDescent="0.25">
      <c r="A22" s="174"/>
      <c r="B22" s="174"/>
      <c r="C22" s="117" t="s">
        <v>47</v>
      </c>
      <c r="D22" s="174"/>
      <c r="E22" s="117" t="s">
        <v>47</v>
      </c>
      <c r="F22" s="174"/>
      <c r="G22" s="117" t="s">
        <v>47</v>
      </c>
      <c r="H22" s="174"/>
      <c r="I22" s="174"/>
      <c r="J22" s="174"/>
    </row>
    <row r="23" spans="1:10" x14ac:dyDescent="0.25">
      <c r="A23" s="175"/>
      <c r="B23" s="118" t="s">
        <v>48</v>
      </c>
      <c r="C23" s="119" t="s">
        <v>49</v>
      </c>
      <c r="D23" s="118" t="s">
        <v>49</v>
      </c>
      <c r="E23" s="119" t="s">
        <v>49</v>
      </c>
      <c r="F23" s="118" t="s">
        <v>50</v>
      </c>
      <c r="G23" s="120" t="s">
        <v>49</v>
      </c>
      <c r="H23" s="175"/>
      <c r="I23" s="175"/>
      <c r="J23" s="175"/>
    </row>
    <row r="24" spans="1:10" x14ac:dyDescent="0.25">
      <c r="A24" s="111">
        <v>9</v>
      </c>
      <c r="B24" s="121">
        <f>'Fig9'!D$9</f>
        <v>0</v>
      </c>
      <c r="C24" s="122">
        <f>'Fig9'!E$9</f>
        <v>0</v>
      </c>
      <c r="D24" s="121">
        <f>'Fig9'!F$9</f>
        <v>0</v>
      </c>
      <c r="E24" s="122">
        <f>'Fig9'!G$9</f>
        <v>0</v>
      </c>
      <c r="F24" s="121">
        <f>'Fig9'!H$9</f>
        <v>0</v>
      </c>
      <c r="G24" s="123">
        <f>'Fig9'!I$9</f>
        <v>0</v>
      </c>
      <c r="H24" s="112">
        <f>'Fig9'!J$9</f>
        <v>0</v>
      </c>
      <c r="I24" s="112">
        <f>'Fig9'!K$9</f>
        <v>0</v>
      </c>
      <c r="J24" s="113" t="str">
        <f>IF(I24&lt;&gt;0,SUM(I$12:I24)/COUNT(I$12:I24)," ")</f>
        <v xml:space="preserve"> </v>
      </c>
    </row>
    <row r="25" spans="1:10" x14ac:dyDescent="0.25">
      <c r="A25" s="111">
        <v>10</v>
      </c>
      <c r="B25" s="121">
        <f>'Fig10'!D$9</f>
        <v>0</v>
      </c>
      <c r="C25" s="122">
        <f>'Fig10'!E$9</f>
        <v>0</v>
      </c>
      <c r="D25" s="121">
        <f>'Fig10'!F$9</f>
        <v>0</v>
      </c>
      <c r="E25" s="122">
        <f>'Fig10'!G$9</f>
        <v>0</v>
      </c>
      <c r="F25" s="121">
        <f>'Fig10'!H$9</f>
        <v>0</v>
      </c>
      <c r="G25" s="123">
        <f>'Fig10'!I$9</f>
        <v>0</v>
      </c>
      <c r="H25" s="112">
        <f>'Fig10'!J$9</f>
        <v>0</v>
      </c>
      <c r="I25" s="112">
        <f>'Fig10'!K$9</f>
        <v>0</v>
      </c>
      <c r="J25" s="113" t="str">
        <f>IF(I25&lt;&gt;0,SUM(I$12:I25)/COUNT(I$12:I25)," ")</f>
        <v xml:space="preserve"> </v>
      </c>
    </row>
    <row r="26" spans="1:10" x14ac:dyDescent="0.25">
      <c r="A26" s="111">
        <v>11</v>
      </c>
      <c r="B26" s="121">
        <f>'Fig11'!D$9</f>
        <v>0</v>
      </c>
      <c r="C26" s="122">
        <f>'Fig11'!E$9</f>
        <v>0</v>
      </c>
      <c r="D26" s="121">
        <f>'Fig11'!F$9</f>
        <v>0</v>
      </c>
      <c r="E26" s="122">
        <f>'Fig11'!G$9</f>
        <v>0</v>
      </c>
      <c r="F26" s="121">
        <f>'Fig11'!H$9</f>
        <v>0</v>
      </c>
      <c r="G26" s="123">
        <f>'Fig11'!I$9</f>
        <v>0</v>
      </c>
      <c r="H26" s="112">
        <f>'Fig11'!J$9</f>
        <v>0</v>
      </c>
      <c r="I26" s="112">
        <f>'Fig11'!K$9</f>
        <v>0</v>
      </c>
      <c r="J26" s="113" t="str">
        <f>IF(I26&lt;&gt;0,SUM(I$12:I26)/COUNT(I$12:I26)," ")</f>
        <v xml:space="preserve"> </v>
      </c>
    </row>
    <row r="27" spans="1:10" x14ac:dyDescent="0.25">
      <c r="A27" s="111">
        <v>12</v>
      </c>
      <c r="B27" s="121">
        <f>'Fig12'!D$9</f>
        <v>0</v>
      </c>
      <c r="C27" s="122">
        <f>'Fig12'!E$9</f>
        <v>0</v>
      </c>
      <c r="D27" s="121">
        <f>'Fig12'!F$9</f>
        <v>0</v>
      </c>
      <c r="E27" s="122">
        <f>'Fig12'!G$9</f>
        <v>0</v>
      </c>
      <c r="F27" s="121">
        <f>'Fig12'!H$9</f>
        <v>0</v>
      </c>
      <c r="G27" s="123">
        <f>'Fig12'!I$9</f>
        <v>0</v>
      </c>
      <c r="H27" s="112">
        <f>'Fig12'!J$9</f>
        <v>0</v>
      </c>
      <c r="I27" s="112">
        <f>'Fig12'!K$9</f>
        <v>0</v>
      </c>
      <c r="J27" s="113" t="str">
        <f>IF(I27&lt;&gt;0,SUM(I$12:I27)/COUNT(I$12:I27)," ")</f>
        <v xml:space="preserve"> </v>
      </c>
    </row>
    <row r="28" spans="1:10" x14ac:dyDescent="0.25">
      <c r="A28" s="111">
        <v>13</v>
      </c>
      <c r="B28" s="121">
        <f>'Fig13'!D$9</f>
        <v>0</v>
      </c>
      <c r="C28" s="122">
        <f>'Fig13'!E$9</f>
        <v>0</v>
      </c>
      <c r="D28" s="121">
        <f>'Fig13'!F$9</f>
        <v>0</v>
      </c>
      <c r="E28" s="122">
        <f>'Fig13'!G$9</f>
        <v>0</v>
      </c>
      <c r="F28" s="121">
        <f>'Fig13'!H$9</f>
        <v>0</v>
      </c>
      <c r="G28" s="123">
        <f>'Fig13'!I$9</f>
        <v>0</v>
      </c>
      <c r="H28" s="112">
        <f>'Fig13'!J$9</f>
        <v>0</v>
      </c>
      <c r="I28" s="112">
        <f>'Fig13'!K$9</f>
        <v>0</v>
      </c>
      <c r="J28" s="113" t="str">
        <f>IF(I28&lt;&gt;0,SUM(I$12:I28)/COUNT(I$12:I28)," ")</f>
        <v xml:space="preserve"> </v>
      </c>
    </row>
    <row r="29" spans="1:10" x14ac:dyDescent="0.25">
      <c r="A29" s="111">
        <v>14</v>
      </c>
      <c r="B29" s="121">
        <f>'Fig14'!D$9</f>
        <v>0</v>
      </c>
      <c r="C29" s="122">
        <f>'Fig14'!E$9</f>
        <v>0</v>
      </c>
      <c r="D29" s="121">
        <f>'Fig14'!F$9</f>
        <v>0</v>
      </c>
      <c r="E29" s="122">
        <f>'Fig14'!G$9</f>
        <v>0</v>
      </c>
      <c r="F29" s="121">
        <f>'Fig14'!H$9</f>
        <v>0</v>
      </c>
      <c r="G29" s="123">
        <f>'Fig14'!I$9</f>
        <v>0</v>
      </c>
      <c r="H29" s="112">
        <f>'Fig14'!J$9</f>
        <v>0</v>
      </c>
      <c r="I29" s="112">
        <f>'Fig14'!K$9</f>
        <v>0</v>
      </c>
      <c r="J29" s="113" t="str">
        <f>IF(I29&lt;&gt;0,SUM(I$12:I29)/COUNT(I$12:I29)," ")</f>
        <v xml:space="preserve"> </v>
      </c>
    </row>
    <row r="30" spans="1:10" x14ac:dyDescent="0.25">
      <c r="A30" s="111">
        <v>15</v>
      </c>
      <c r="B30" s="121">
        <f>'Fig15'!D$9</f>
        <v>0</v>
      </c>
      <c r="C30" s="122">
        <f>'Fig15'!E$9</f>
        <v>0</v>
      </c>
      <c r="D30" s="121">
        <f>'Fig15'!F$9</f>
        <v>0</v>
      </c>
      <c r="E30" s="122">
        <f>'Fig15'!G$9</f>
        <v>0</v>
      </c>
      <c r="F30" s="121">
        <f>'Fig15'!H$9</f>
        <v>0</v>
      </c>
      <c r="G30" s="123">
        <f>'Fig15'!I$9</f>
        <v>0</v>
      </c>
      <c r="H30" s="112">
        <f>'Fig15'!J$9</f>
        <v>0</v>
      </c>
      <c r="I30" s="112">
        <f>'Fig15'!K$9</f>
        <v>0</v>
      </c>
      <c r="J30" s="113" t="str">
        <f>IF(I30&lt;&gt;0,SUM(I$12:I30)/COUNT(I$12:I30)," ")</f>
        <v xml:space="preserve"> </v>
      </c>
    </row>
    <row r="31" spans="1:10" x14ac:dyDescent="0.25">
      <c r="A31" s="111">
        <v>16</v>
      </c>
      <c r="B31" s="121">
        <f>'Fig16'!D$9</f>
        <v>0</v>
      </c>
      <c r="C31" s="122">
        <f>'Fig16'!E$9</f>
        <v>0</v>
      </c>
      <c r="D31" s="121">
        <f>'Fig16'!F$9</f>
        <v>0</v>
      </c>
      <c r="E31" s="122">
        <f>'Fig16'!G$9</f>
        <v>0</v>
      </c>
      <c r="F31" s="121">
        <f>'Fig16'!H$9</f>
        <v>0</v>
      </c>
      <c r="G31" s="123">
        <f>'Fig16'!I$9</f>
        <v>0</v>
      </c>
      <c r="H31" s="112">
        <f>'Fig16'!J$9</f>
        <v>0</v>
      </c>
      <c r="I31" s="112">
        <f>'Fig16'!K$9</f>
        <v>0</v>
      </c>
      <c r="J31" s="113" t="str">
        <f>IF(I31&lt;&gt;0,SUM(I$12:I31)/COUNT(I$12:I31)," ")</f>
        <v xml:space="preserve"> </v>
      </c>
    </row>
    <row r="32" spans="1:10" x14ac:dyDescent="0.25">
      <c r="A32" s="111">
        <v>17</v>
      </c>
      <c r="B32" s="121">
        <f>'Fig17'!D$9</f>
        <v>0</v>
      </c>
      <c r="C32" s="122">
        <f>'Fig17'!E$9</f>
        <v>0</v>
      </c>
      <c r="D32" s="121">
        <f>'Fig17'!F$9</f>
        <v>0</v>
      </c>
      <c r="E32" s="122">
        <f>'Fig17'!G$9</f>
        <v>0</v>
      </c>
      <c r="F32" s="121">
        <f>'Fig17'!H$9</f>
        <v>0</v>
      </c>
      <c r="G32" s="123">
        <f>'Fig17'!I$9</f>
        <v>0</v>
      </c>
      <c r="H32" s="112">
        <f>'Fig17'!J$9</f>
        <v>0</v>
      </c>
      <c r="I32" s="112">
        <f>'Fig17'!K$9</f>
        <v>0</v>
      </c>
      <c r="J32" s="113" t="str">
        <f>IF(I32&lt;&gt;0,SUM(I$12:I32)/COUNT(I$12:I32)," ")</f>
        <v xml:space="preserve"> </v>
      </c>
    </row>
    <row r="33" spans="1:10" x14ac:dyDescent="0.25">
      <c r="A33" s="111">
        <v>18</v>
      </c>
      <c r="B33" s="121">
        <f>'Fig18'!D$9</f>
        <v>0</v>
      </c>
      <c r="C33" s="122">
        <f>'Fig18'!E$9</f>
        <v>0</v>
      </c>
      <c r="D33" s="121">
        <f>'Fig18'!F$9</f>
        <v>0</v>
      </c>
      <c r="E33" s="122">
        <f>'Fig18'!G$9</f>
        <v>0</v>
      </c>
      <c r="F33" s="121">
        <f>'Fig18'!H$9</f>
        <v>0</v>
      </c>
      <c r="G33" s="123">
        <f>'Fig18'!I$9</f>
        <v>0</v>
      </c>
      <c r="H33" s="112">
        <f>'Fig18'!J$9</f>
        <v>0</v>
      </c>
      <c r="I33" s="112">
        <f>'Fig18'!K$9</f>
        <v>0</v>
      </c>
      <c r="J33" s="113" t="str">
        <f>IF(I33&lt;&gt;0,SUM(I$12:I33)/COUNT(I$12:I33)," ")</f>
        <v xml:space="preserve"> </v>
      </c>
    </row>
    <row r="34" spans="1:10" x14ac:dyDescent="0.25">
      <c r="A34" s="111">
        <v>19</v>
      </c>
      <c r="B34" s="121">
        <f>'Fig19'!D$9</f>
        <v>0</v>
      </c>
      <c r="C34" s="122">
        <f>'Fig19'!E$9</f>
        <v>0</v>
      </c>
      <c r="D34" s="121">
        <f>'Fig19'!F$9</f>
        <v>0</v>
      </c>
      <c r="E34" s="122">
        <f>'Fig19'!G$9</f>
        <v>0</v>
      </c>
      <c r="F34" s="121">
        <f>'Fig19'!H$9</f>
        <v>0</v>
      </c>
      <c r="G34" s="123">
        <f>'Fig19'!I$9</f>
        <v>0</v>
      </c>
      <c r="H34" s="112">
        <f>'Fig19'!J$9</f>
        <v>0</v>
      </c>
      <c r="I34" s="112">
        <f>'Fig19'!K$9</f>
        <v>0</v>
      </c>
      <c r="J34" s="113" t="str">
        <f>IF(I34&lt;&gt;0,SUM(I$12:I34)/COUNT(I$12:I34)," ")</f>
        <v xml:space="preserve"> </v>
      </c>
    </row>
    <row r="35" spans="1:10" x14ac:dyDescent="0.25">
      <c r="A35" s="111">
        <v>20</v>
      </c>
      <c r="B35" s="121">
        <f>'Fig20'!D$9</f>
        <v>0</v>
      </c>
      <c r="C35" s="122">
        <f>'Fig20'!E$9</f>
        <v>0</v>
      </c>
      <c r="D35" s="121">
        <f>'Fig20'!F$9</f>
        <v>0</v>
      </c>
      <c r="E35" s="122">
        <f>'Fig20'!G$9</f>
        <v>0</v>
      </c>
      <c r="F35" s="121">
        <f>'Fig20'!H$9</f>
        <v>0</v>
      </c>
      <c r="G35" s="123">
        <f>'Fig20'!I$9</f>
        <v>0</v>
      </c>
      <c r="H35" s="112">
        <f>'Fig20'!J$9</f>
        <v>0</v>
      </c>
      <c r="I35" s="112">
        <f>'Fig20'!K$9</f>
        <v>0</v>
      </c>
      <c r="J35" s="113" t="str">
        <f>IF(I35&lt;&gt;0,SUM(I$12:I35)/COUNT(I$12:I35)," ")</f>
        <v xml:space="preserve"> </v>
      </c>
    </row>
    <row r="36" spans="1:10" x14ac:dyDescent="0.25">
      <c r="A36" s="111">
        <v>21</v>
      </c>
      <c r="B36" s="121">
        <f>'Fig21'!D$9</f>
        <v>0</v>
      </c>
      <c r="C36" s="122">
        <f>'Fig21'!E$9</f>
        <v>0</v>
      </c>
      <c r="D36" s="121">
        <f>'Fig21'!F$9</f>
        <v>0</v>
      </c>
      <c r="E36" s="122">
        <f>'Fig21'!G$9</f>
        <v>0</v>
      </c>
      <c r="F36" s="121">
        <f>'Fig21'!H$9</f>
        <v>0</v>
      </c>
      <c r="G36" s="123">
        <f>'Fig21'!I$9</f>
        <v>0</v>
      </c>
      <c r="H36" s="112">
        <f>'Fig21'!J$9</f>
        <v>0</v>
      </c>
      <c r="I36" s="112">
        <f>'Fig21'!K$9</f>
        <v>0</v>
      </c>
      <c r="J36" s="113" t="str">
        <f>IF(I36&lt;&gt;0,SUM(I$12:I36)/COUNT(I$12:I36)," ")</f>
        <v xml:space="preserve"> </v>
      </c>
    </row>
    <row r="37" spans="1:10" x14ac:dyDescent="0.25">
      <c r="A37" s="111">
        <v>22</v>
      </c>
      <c r="B37" s="121">
        <f>'Fig22'!D$9</f>
        <v>0</v>
      </c>
      <c r="C37" s="122">
        <f>'Fig22'!E$9</f>
        <v>0</v>
      </c>
      <c r="D37" s="121">
        <f>'Fig22'!F$9</f>
        <v>0</v>
      </c>
      <c r="E37" s="122">
        <f>'Fig22'!G$9</f>
        <v>0</v>
      </c>
      <c r="F37" s="121">
        <f>'Fig22'!H$9</f>
        <v>0</v>
      </c>
      <c r="G37" s="123">
        <f>'Fig22'!I$9</f>
        <v>0</v>
      </c>
      <c r="H37" s="112">
        <f>'Fig22'!J$9</f>
        <v>0</v>
      </c>
      <c r="I37" s="112">
        <f>'Fig22'!K$9</f>
        <v>0</v>
      </c>
      <c r="J37" s="113" t="str">
        <f>IF(I37&lt;&gt;0,SUM(I$12:I37)/COUNT(I$12:I37)," ")</f>
        <v xml:space="preserve"> </v>
      </c>
    </row>
    <row r="38" spans="1:10" x14ac:dyDescent="0.25">
      <c r="A38" s="111">
        <v>23</v>
      </c>
      <c r="B38" s="121">
        <f>'Fig23'!D$9</f>
        <v>0</v>
      </c>
      <c r="C38" s="122">
        <f>'Fig23'!E$9</f>
        <v>0</v>
      </c>
      <c r="D38" s="121">
        <f>'Fig23'!F$9</f>
        <v>0</v>
      </c>
      <c r="E38" s="122">
        <f>'Fig23'!G$9</f>
        <v>0</v>
      </c>
      <c r="F38" s="121">
        <f>'Fig23'!H$9</f>
        <v>0</v>
      </c>
      <c r="G38" s="123">
        <f>'Fig23'!I$9</f>
        <v>0</v>
      </c>
      <c r="H38" s="112">
        <f>'Fig23'!J$9</f>
        <v>0</v>
      </c>
      <c r="I38" s="112">
        <f>'Fig23'!K$9</f>
        <v>0</v>
      </c>
      <c r="J38" s="113" t="str">
        <f>IF(I38&lt;&gt;0,SUM(I$12:I38)/COUNT(I$12:I38)," ")</f>
        <v xml:space="preserve"> </v>
      </c>
    </row>
    <row r="39" spans="1:10" ht="15.75" thickBot="1" x14ac:dyDescent="0.3">
      <c r="A39" s="124">
        <v>24</v>
      </c>
      <c r="B39" s="125">
        <f>'Fig24'!D$9</f>
        <v>0</v>
      </c>
      <c r="C39" s="126">
        <f>'Fig24'!E$9</f>
        <v>0</v>
      </c>
      <c r="D39" s="125">
        <f>'Fig24'!F$9</f>
        <v>0</v>
      </c>
      <c r="E39" s="126">
        <f>'Fig24'!G$9</f>
        <v>0</v>
      </c>
      <c r="F39" s="125">
        <f>'Fig24'!H$9</f>
        <v>0</v>
      </c>
      <c r="G39" s="127">
        <f>'Fig24'!I$9</f>
        <v>0</v>
      </c>
      <c r="H39" s="112">
        <f>'Fig24'!J$9</f>
        <v>0</v>
      </c>
      <c r="I39" s="112">
        <f>'Fig24'!K$9</f>
        <v>0</v>
      </c>
      <c r="J39" s="128"/>
    </row>
    <row r="40" spans="1:10" ht="15.75" thickBot="1" x14ac:dyDescent="0.3">
      <c r="A40" s="129"/>
      <c r="B40" s="129"/>
      <c r="C40" s="129"/>
      <c r="D40" s="129"/>
      <c r="E40" s="129"/>
      <c r="F40" s="130" t="s">
        <v>73</v>
      </c>
      <c r="G40" s="131"/>
      <c r="H40" s="189">
        <f>SUM(H12:H39)</f>
        <v>0</v>
      </c>
      <c r="I40" s="112">
        <f>SUM(I12:I39)</f>
        <v>0</v>
      </c>
      <c r="J40" s="102"/>
    </row>
    <row r="41" spans="1:10" ht="15.75" thickBot="1" x14ac:dyDescent="0.3">
      <c r="A41" s="100"/>
      <c r="B41" s="100"/>
      <c r="C41" s="100"/>
      <c r="D41" s="100"/>
      <c r="E41" s="100"/>
      <c r="F41" s="100"/>
      <c r="G41" s="102"/>
      <c r="H41" s="132" t="s">
        <v>59</v>
      </c>
      <c r="I41" s="128">
        <f>I40/24</f>
        <v>0</v>
      </c>
      <c r="J41" s="102"/>
    </row>
    <row r="42" spans="1:10" x14ac:dyDescent="0.25">
      <c r="A42" s="99" t="s">
        <v>51</v>
      </c>
      <c r="B42" s="100"/>
      <c r="C42" s="100"/>
      <c r="D42" s="100"/>
      <c r="E42" s="100"/>
      <c r="F42" s="100"/>
      <c r="G42" s="100"/>
      <c r="H42" s="100"/>
      <c r="I42" s="100"/>
      <c r="J42" s="102"/>
    </row>
    <row r="43" spans="1:10" x14ac:dyDescent="0.25">
      <c r="A43" s="99" t="s">
        <v>52</v>
      </c>
      <c r="B43" s="100"/>
      <c r="C43" s="100"/>
      <c r="D43" s="100"/>
      <c r="E43" s="100"/>
      <c r="F43" s="100"/>
      <c r="G43" s="100"/>
      <c r="H43" s="100"/>
      <c r="I43" s="100"/>
      <c r="J43" s="102"/>
    </row>
    <row r="44" spans="1:10" x14ac:dyDescent="0.25">
      <c r="A44" s="99" t="s">
        <v>53</v>
      </c>
      <c r="B44" s="100"/>
      <c r="C44" s="100"/>
      <c r="D44" s="100"/>
      <c r="E44" s="100"/>
      <c r="F44" s="100"/>
      <c r="G44" s="100"/>
      <c r="H44" s="100"/>
      <c r="I44" s="100"/>
      <c r="J44" s="102"/>
    </row>
    <row r="45" spans="1:10" x14ac:dyDescent="0.25">
      <c r="A45" s="99" t="s">
        <v>54</v>
      </c>
      <c r="B45" s="100"/>
      <c r="C45" s="100"/>
      <c r="D45" s="100"/>
      <c r="E45" s="100"/>
      <c r="F45" s="100"/>
      <c r="G45" s="100"/>
      <c r="H45" s="100"/>
      <c r="I45" s="100"/>
      <c r="J45" s="102"/>
    </row>
    <row r="46" spans="1:10" ht="15.75" thickBot="1" x14ac:dyDescent="0.3">
      <c r="A46" s="99"/>
      <c r="B46" s="133" t="s">
        <v>35</v>
      </c>
      <c r="C46" s="100"/>
      <c r="D46" s="100"/>
      <c r="E46" s="100"/>
      <c r="F46" s="100" t="s">
        <v>55</v>
      </c>
      <c r="G46" s="100"/>
      <c r="H46" s="100"/>
      <c r="I46" s="100"/>
      <c r="J46" s="102"/>
    </row>
    <row r="47" spans="1:10" x14ac:dyDescent="0.25">
      <c r="A47" s="99"/>
      <c r="B47" s="328" t="str">
        <f>IF(ISBLANK(Résultats!C4),"",Résultats!C4)</f>
        <v/>
      </c>
      <c r="C47" s="329"/>
      <c r="D47" s="330"/>
      <c r="E47" s="100"/>
      <c r="F47" s="285"/>
      <c r="G47" s="286"/>
      <c r="H47" s="287"/>
      <c r="I47" s="100"/>
      <c r="J47" s="102"/>
    </row>
    <row r="48" spans="1:10" x14ac:dyDescent="0.25">
      <c r="A48" s="99"/>
      <c r="B48" s="100"/>
      <c r="C48" s="100"/>
      <c r="D48" s="100"/>
      <c r="E48" s="100"/>
      <c r="F48" s="288"/>
      <c r="G48" s="289"/>
      <c r="H48" s="290"/>
      <c r="I48" s="100"/>
      <c r="J48" s="102"/>
    </row>
    <row r="49" spans="1:10" x14ac:dyDescent="0.25">
      <c r="A49" s="99"/>
      <c r="B49" s="100"/>
      <c r="C49" s="100"/>
      <c r="D49" s="100"/>
      <c r="E49" s="100"/>
      <c r="F49" s="288"/>
      <c r="G49" s="289"/>
      <c r="H49" s="290"/>
      <c r="I49" s="100"/>
      <c r="J49" s="102"/>
    </row>
    <row r="50" spans="1:10" x14ac:dyDescent="0.25">
      <c r="A50" s="99"/>
      <c r="B50" s="100"/>
      <c r="C50" s="100"/>
      <c r="D50" s="100"/>
      <c r="E50" s="100"/>
      <c r="F50" s="288"/>
      <c r="G50" s="289"/>
      <c r="H50" s="290"/>
      <c r="I50" s="100"/>
      <c r="J50" s="102"/>
    </row>
    <row r="51" spans="1:10" ht="15.75" thickBot="1" x14ac:dyDescent="0.3">
      <c r="A51" s="99"/>
      <c r="B51" s="100"/>
      <c r="C51" s="100"/>
      <c r="D51" s="100"/>
      <c r="E51" s="100"/>
      <c r="F51" s="291"/>
      <c r="G51" s="226"/>
      <c r="H51" s="292"/>
      <c r="I51" s="100"/>
      <c r="J51" s="102"/>
    </row>
    <row r="52" spans="1:10" ht="15.75" thickBot="1" x14ac:dyDescent="0.3">
      <c r="A52" s="196" t="s">
        <v>74</v>
      </c>
      <c r="B52" s="134"/>
      <c r="C52" s="134"/>
      <c r="D52" s="134"/>
      <c r="E52" s="134"/>
      <c r="F52" s="134"/>
      <c r="G52" s="134"/>
      <c r="H52" s="134"/>
      <c r="I52" s="134"/>
      <c r="J52" s="135"/>
    </row>
  </sheetData>
  <sheetProtection algorithmName="SHA-512" hashValue="tQQTkFk+kFRnZcdNVvZV0Ir6h5vWdA5xfx9aDcQVT79/K79ZEbzlBbX3INvjRWvrCwfdDHoR2057Ls2dAMIvvA==" saltValue="FgoQl1huu06YUhymaFHdVA==" spinCount="100000" sheet="1" objects="1" scenarios="1"/>
  <mergeCells count="36">
    <mergeCell ref="C4:G4"/>
    <mergeCell ref="I4:J4"/>
    <mergeCell ref="A1:J1"/>
    <mergeCell ref="B2:G2"/>
    <mergeCell ref="I2:J2"/>
    <mergeCell ref="C3:G3"/>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47:D47"/>
    <mergeCell ref="F47:H51"/>
  </mergeCell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F69E6-38F7-4537-BED5-F434CDAB6627}">
  <dimension ref="A1:J52"/>
  <sheetViews>
    <sheetView showGridLines="0" workbookViewId="0">
      <selection activeCell="B47" activeCellId="6" sqref="B2:G2 C3:G3 C4:G4 I2:J2 I3:J3 I4:J4 B47:D47"/>
    </sheetView>
  </sheetViews>
  <sheetFormatPr baseColWidth="10" defaultColWidth="10.7109375" defaultRowHeight="15" x14ac:dyDescent="0.25"/>
  <cols>
    <col min="1" max="1" width="14.42578125" customWidth="1"/>
    <col min="8" max="8" width="17" bestFit="1" customWidth="1"/>
  </cols>
  <sheetData>
    <row r="1" spans="1:10" ht="98.65" customHeight="1" x14ac:dyDescent="0.25">
      <c r="A1" s="269" t="s">
        <v>31</v>
      </c>
      <c r="B1" s="270"/>
      <c r="C1" s="270"/>
      <c r="D1" s="270"/>
      <c r="E1" s="270"/>
      <c r="F1" s="270"/>
      <c r="G1" s="270"/>
      <c r="H1" s="270"/>
      <c r="I1" s="270"/>
      <c r="J1" s="271"/>
    </row>
    <row r="2" spans="1:10" x14ac:dyDescent="0.25">
      <c r="A2" s="28" t="s">
        <v>32</v>
      </c>
      <c r="B2" s="275" t="str">
        <f>IF(ISBLANK(Résultats!A16)," ",Résultats!A16)</f>
        <v xml:space="preserve"> </v>
      </c>
      <c r="C2" s="276"/>
      <c r="D2" s="276"/>
      <c r="E2" s="276"/>
      <c r="F2" s="276"/>
      <c r="G2" s="277"/>
      <c r="H2" s="29" t="s">
        <v>33</v>
      </c>
      <c r="I2" s="275" t="str">
        <f>IF(ISBLANK(Résultats!D16),"",Résultats!D16)</f>
        <v/>
      </c>
      <c r="J2" s="278"/>
    </row>
    <row r="3" spans="1:10" x14ac:dyDescent="0.25">
      <c r="A3" s="28" t="s">
        <v>34</v>
      </c>
      <c r="B3" s="30"/>
      <c r="C3" s="275" t="str">
        <f>IF(ISBLANK(Résultats!G16),"",Résultats!G16)</f>
        <v/>
      </c>
      <c r="D3" s="276"/>
      <c r="E3" s="276"/>
      <c r="F3" s="276"/>
      <c r="G3" s="277"/>
      <c r="H3" s="29" t="s">
        <v>65</v>
      </c>
      <c r="I3" s="275" t="str">
        <f>IF(Résultats!F16="X"," moins de 21 ans","")</f>
        <v/>
      </c>
      <c r="J3" s="278"/>
    </row>
    <row r="4" spans="1:10" x14ac:dyDescent="0.25">
      <c r="A4" s="28" t="s">
        <v>36</v>
      </c>
      <c r="B4" s="29"/>
      <c r="C4" s="275" t="str">
        <f>IF(ISBLANK(Résultats!C2),"",Résultats!C2)</f>
        <v xml:space="preserve"> </v>
      </c>
      <c r="D4" s="276"/>
      <c r="E4" s="276"/>
      <c r="F4" s="276"/>
      <c r="G4" s="277"/>
      <c r="H4" s="29" t="s">
        <v>37</v>
      </c>
      <c r="I4" s="275" t="str">
        <f>IF(ISBLANK(Résultats!J2),"",Résultats!J2)</f>
        <v xml:space="preserve"> </v>
      </c>
      <c r="J4" s="278"/>
    </row>
    <row r="5" spans="1:10" x14ac:dyDescent="0.25">
      <c r="A5" s="28" t="s">
        <v>38</v>
      </c>
      <c r="B5" s="29"/>
      <c r="C5" s="29"/>
      <c r="D5" s="29"/>
      <c r="E5" s="29"/>
      <c r="F5" s="29"/>
      <c r="G5" s="29"/>
      <c r="H5" s="29"/>
      <c r="I5" s="29"/>
      <c r="J5" s="31"/>
    </row>
    <row r="6" spans="1:10" x14ac:dyDescent="0.25">
      <c r="A6" s="32" t="s">
        <v>39</v>
      </c>
      <c r="B6" s="33"/>
      <c r="C6" s="33"/>
      <c r="D6" s="33"/>
      <c r="E6" s="33"/>
      <c r="F6" s="33"/>
      <c r="G6" s="33"/>
      <c r="H6" s="29"/>
      <c r="I6" s="29"/>
      <c r="J6" s="31"/>
    </row>
    <row r="7" spans="1:10" x14ac:dyDescent="0.25">
      <c r="A7" s="32" t="s">
        <v>40</v>
      </c>
      <c r="B7" s="33"/>
      <c r="C7" s="33"/>
      <c r="D7" s="33"/>
      <c r="E7" s="33"/>
      <c r="F7" s="33"/>
      <c r="G7" s="33"/>
      <c r="H7" s="29"/>
      <c r="I7" s="29"/>
      <c r="J7" s="31"/>
    </row>
    <row r="8" spans="1:10" x14ac:dyDescent="0.25">
      <c r="A8" s="34" t="s">
        <v>41</v>
      </c>
      <c r="B8" s="35"/>
      <c r="C8" s="35"/>
      <c r="D8" s="35"/>
      <c r="E8" s="35"/>
      <c r="F8" s="35"/>
      <c r="G8" s="35"/>
      <c r="H8" s="29"/>
      <c r="I8" s="29"/>
      <c r="J8" s="31"/>
    </row>
    <row r="9" spans="1:10" x14ac:dyDescent="0.25">
      <c r="A9" s="34" t="s">
        <v>42</v>
      </c>
      <c r="B9" s="35"/>
      <c r="C9" s="35"/>
      <c r="D9" s="35"/>
      <c r="E9" s="35"/>
      <c r="F9" s="35"/>
      <c r="G9" s="35"/>
      <c r="H9" s="29"/>
      <c r="I9" s="29"/>
      <c r="J9" s="31"/>
    </row>
    <row r="10" spans="1:10" ht="15.75" thickBot="1" x14ac:dyDescent="0.3">
      <c r="A10" s="34" t="s">
        <v>43</v>
      </c>
      <c r="B10" s="35"/>
      <c r="C10" s="35"/>
      <c r="D10" s="35"/>
      <c r="E10" s="35"/>
      <c r="F10" s="35"/>
      <c r="G10" s="35"/>
      <c r="H10" s="29"/>
      <c r="I10" s="29"/>
      <c r="J10" s="31"/>
    </row>
    <row r="11" spans="1:10" ht="60" x14ac:dyDescent="0.25">
      <c r="A11" s="66" t="s">
        <v>44</v>
      </c>
      <c r="B11" s="281" t="s">
        <v>61</v>
      </c>
      <c r="C11" s="282"/>
      <c r="D11" s="281" t="s">
        <v>62</v>
      </c>
      <c r="E11" s="282"/>
      <c r="F11" s="281" t="s">
        <v>63</v>
      </c>
      <c r="G11" s="284"/>
      <c r="H11" s="56" t="s">
        <v>45</v>
      </c>
      <c r="I11" s="62" t="s">
        <v>46</v>
      </c>
      <c r="J11" s="64" t="s">
        <v>58</v>
      </c>
    </row>
    <row r="12" spans="1:10" x14ac:dyDescent="0.25">
      <c r="A12" s="67">
        <v>1</v>
      </c>
      <c r="B12" s="279">
        <f>'Fig1'!D$10</f>
        <v>0</v>
      </c>
      <c r="C12" s="280"/>
      <c r="D12" s="279">
        <f>'Fig1'!E$10</f>
        <v>0</v>
      </c>
      <c r="E12" s="280"/>
      <c r="F12" s="279">
        <f>'Fig1'!F$10</f>
        <v>0</v>
      </c>
      <c r="G12" s="283"/>
      <c r="H12" s="57">
        <f>'Fig1'!G$10</f>
        <v>0</v>
      </c>
      <c r="I12" s="57">
        <f>'Fig1'!H$10</f>
        <v>0</v>
      </c>
      <c r="J12" s="65" t="str">
        <f>IF( I13=0," ",I12)</f>
        <v xml:space="preserve"> </v>
      </c>
    </row>
    <row r="13" spans="1:10" x14ac:dyDescent="0.25">
      <c r="A13" s="67">
        <v>2</v>
      </c>
      <c r="B13" s="279">
        <f>'Fig2'!D$10</f>
        <v>0</v>
      </c>
      <c r="C13" s="280"/>
      <c r="D13" s="279">
        <f>'Fig2'!E$10</f>
        <v>0</v>
      </c>
      <c r="E13" s="280"/>
      <c r="F13" s="279">
        <f>'Fig2'!F$10</f>
        <v>0</v>
      </c>
      <c r="G13" s="283"/>
      <c r="H13" s="57">
        <f>'Fig2'!G$10</f>
        <v>0</v>
      </c>
      <c r="I13" s="57">
        <f>'Fig2'!H$10</f>
        <v>0</v>
      </c>
      <c r="J13" s="65" t="str">
        <f>IF(I13&lt;&gt;0,SUM(I$12:I13)/COUNT(I$12:I13)," ")</f>
        <v xml:space="preserve"> </v>
      </c>
    </row>
    <row r="14" spans="1:10" x14ac:dyDescent="0.25">
      <c r="A14" s="67">
        <v>3</v>
      </c>
      <c r="B14" s="279">
        <f>'Fig3'!D$10</f>
        <v>0</v>
      </c>
      <c r="C14" s="280"/>
      <c r="D14" s="279">
        <f>'Fig3'!E$10</f>
        <v>0</v>
      </c>
      <c r="E14" s="280"/>
      <c r="F14" s="279">
        <f>'Fig3'!F$10</f>
        <v>0</v>
      </c>
      <c r="G14" s="283"/>
      <c r="H14" s="57">
        <f>'Fig3'!G$10</f>
        <v>0</v>
      </c>
      <c r="I14" s="57">
        <f>'Fig3'!H$10</f>
        <v>0</v>
      </c>
      <c r="J14" s="65" t="str">
        <f>IF(I14&lt;&gt;0,SUM(I$12:I14)/COUNT(I$12:I14)," ")</f>
        <v xml:space="preserve"> </v>
      </c>
    </row>
    <row r="15" spans="1:10" x14ac:dyDescent="0.25">
      <c r="A15" s="67">
        <v>4</v>
      </c>
      <c r="B15" s="279">
        <f>'Fig4'!D$10</f>
        <v>0</v>
      </c>
      <c r="C15" s="280"/>
      <c r="D15" s="279">
        <f>'Fig4'!E$10</f>
        <v>0</v>
      </c>
      <c r="E15" s="280"/>
      <c r="F15" s="279">
        <f>'Fig4'!F$10</f>
        <v>0</v>
      </c>
      <c r="G15" s="283"/>
      <c r="H15" s="57">
        <f>'Fig4'!G$10</f>
        <v>0</v>
      </c>
      <c r="I15" s="57">
        <f>'Fig4'!H$10</f>
        <v>0</v>
      </c>
      <c r="J15" s="65" t="str">
        <f>IF(I15&lt;&gt;0,SUM(I$12:I15)/COUNT(I$12:I15)," ")</f>
        <v xml:space="preserve"> </v>
      </c>
    </row>
    <row r="16" spans="1:10" x14ac:dyDescent="0.25">
      <c r="A16" s="67">
        <v>5</v>
      </c>
      <c r="B16" s="279">
        <f>'Fig5'!D$10</f>
        <v>0</v>
      </c>
      <c r="C16" s="280"/>
      <c r="D16" s="279">
        <f>'Fig5'!E$10</f>
        <v>0</v>
      </c>
      <c r="E16" s="280"/>
      <c r="F16" s="279">
        <f>'Fig5'!F$10</f>
        <v>0</v>
      </c>
      <c r="G16" s="283"/>
      <c r="H16" s="57">
        <f>'Fig5'!G$10</f>
        <v>0</v>
      </c>
      <c r="I16" s="57">
        <f>'Fig5'!H$10</f>
        <v>0</v>
      </c>
      <c r="J16" s="65" t="str">
        <f>IF(I16&lt;&gt;0,SUM(I$12:I16)/COUNT(I$12:I16)," ")</f>
        <v xml:space="preserve"> </v>
      </c>
    </row>
    <row r="17" spans="1:10" x14ac:dyDescent="0.25">
      <c r="A17" s="67">
        <v>6</v>
      </c>
      <c r="B17" s="279">
        <f>'Fig6'!D$10</f>
        <v>0</v>
      </c>
      <c r="C17" s="280"/>
      <c r="D17" s="279">
        <f>'Fig6'!E$10</f>
        <v>0</v>
      </c>
      <c r="E17" s="280"/>
      <c r="F17" s="279">
        <f>'Fig6'!F$10</f>
        <v>0</v>
      </c>
      <c r="G17" s="283"/>
      <c r="H17" s="57">
        <f>'Fig6'!G$10</f>
        <v>0</v>
      </c>
      <c r="I17" s="57">
        <f>'Fig6'!H$10</f>
        <v>0</v>
      </c>
      <c r="J17" s="65" t="str">
        <f>IF(I17&lt;&gt;0,SUM(I$12:I17)/COUNT(I$12:I17)," ")</f>
        <v xml:space="preserve"> </v>
      </c>
    </row>
    <row r="18" spans="1:10" x14ac:dyDescent="0.25">
      <c r="A18" s="67">
        <v>7</v>
      </c>
      <c r="B18" s="279">
        <f>'Fig7'!D$10</f>
        <v>0</v>
      </c>
      <c r="C18" s="280"/>
      <c r="D18" s="279">
        <f>'Fig7'!E$10</f>
        <v>0</v>
      </c>
      <c r="E18" s="280"/>
      <c r="F18" s="279">
        <f>'Fig7'!F$10</f>
        <v>0</v>
      </c>
      <c r="G18" s="283"/>
      <c r="H18" s="57">
        <f>'Fig7'!G$10</f>
        <v>0</v>
      </c>
      <c r="I18" s="57">
        <f>'Fig7'!H$10</f>
        <v>0</v>
      </c>
      <c r="J18" s="65" t="str">
        <f>IF(I18&lt;&gt;0,SUM(I$12:I18)/COUNT(I$12:I18)," ")</f>
        <v xml:space="preserve"> </v>
      </c>
    </row>
    <row r="19" spans="1:10" x14ac:dyDescent="0.25">
      <c r="A19" s="67">
        <v>8</v>
      </c>
      <c r="B19" s="279">
        <f>'Fig8'!D$10</f>
        <v>0</v>
      </c>
      <c r="C19" s="280"/>
      <c r="D19" s="279">
        <f>'Fig8'!E$10</f>
        <v>0</v>
      </c>
      <c r="E19" s="280"/>
      <c r="F19" s="279">
        <f>'Fig8'!F$10</f>
        <v>0</v>
      </c>
      <c r="G19" s="283"/>
      <c r="H19" s="57">
        <f>'Fig8'!G$10</f>
        <v>0</v>
      </c>
      <c r="I19" s="57">
        <f>'Fig8'!H$10</f>
        <v>0</v>
      </c>
      <c r="J19" s="65" t="str">
        <f>IF(I19&lt;&gt;0,SUM(I$12:I19)/COUNT(I$12:I19)," ")</f>
        <v xml:space="preserve"> </v>
      </c>
    </row>
    <row r="20" spans="1:10" x14ac:dyDescent="0.25">
      <c r="A20" s="57"/>
      <c r="B20" s="45"/>
      <c r="C20" s="46"/>
      <c r="D20" s="45"/>
      <c r="E20" s="46"/>
      <c r="F20" s="45"/>
      <c r="G20" s="43"/>
      <c r="H20" s="57"/>
      <c r="I20" s="57"/>
      <c r="J20" s="57" t="str">
        <f>IF(I20&lt;&gt;0,SUM(I$12:I20)/COUNT(I$12:I20)," ")</f>
        <v xml:space="preserve"> </v>
      </c>
    </row>
    <row r="21" spans="1:10" x14ac:dyDescent="0.25">
      <c r="A21" s="58"/>
      <c r="B21" s="17"/>
      <c r="C21" s="47"/>
      <c r="D21" s="17"/>
      <c r="E21" s="47"/>
      <c r="F21" s="17"/>
      <c r="G21" s="16"/>
      <c r="H21" s="58"/>
      <c r="I21" s="58"/>
      <c r="J21" s="59" t="str">
        <f>IF(I21&lt;&gt;0,SUM(I$12:I21)/COUNT(I$12:I21)," ")</f>
        <v xml:space="preserve"> </v>
      </c>
    </row>
    <row r="22" spans="1:10" x14ac:dyDescent="0.25">
      <c r="A22" s="59"/>
      <c r="B22" s="69"/>
      <c r="C22" s="48" t="s">
        <v>47</v>
      </c>
      <c r="D22" s="69"/>
      <c r="E22" s="48" t="s">
        <v>47</v>
      </c>
      <c r="F22" s="69"/>
      <c r="G22" s="54" t="s">
        <v>47</v>
      </c>
      <c r="H22" s="59"/>
      <c r="I22" s="59"/>
      <c r="J22" s="59" t="str">
        <f>IF(I22&lt;&gt;0,SUM(I$12:I22)/COUNT(I$12:I22)," ")</f>
        <v xml:space="preserve"> </v>
      </c>
    </row>
    <row r="23" spans="1:10" x14ac:dyDescent="0.25">
      <c r="A23" s="60"/>
      <c r="B23" s="49" t="s">
        <v>48</v>
      </c>
      <c r="C23" s="50" t="s">
        <v>49</v>
      </c>
      <c r="D23" s="49" t="s">
        <v>49</v>
      </c>
      <c r="E23" s="50" t="s">
        <v>49</v>
      </c>
      <c r="F23" s="49" t="s">
        <v>50</v>
      </c>
      <c r="G23" s="53" t="s">
        <v>49</v>
      </c>
      <c r="H23" s="60"/>
      <c r="I23" s="60"/>
      <c r="J23" s="59" t="str">
        <f>IF(I23&lt;&gt;0,SUM(I$12:I23)/COUNT(I$12:I23)," ")</f>
        <v xml:space="preserve"> </v>
      </c>
    </row>
    <row r="24" spans="1:10" x14ac:dyDescent="0.25">
      <c r="A24" s="67">
        <v>9</v>
      </c>
      <c r="B24" s="36">
        <f>'Fig9'!D$10</f>
        <v>0</v>
      </c>
      <c r="C24" s="38">
        <f>'Fig9'!E$10</f>
        <v>0</v>
      </c>
      <c r="D24" s="36">
        <f>'Fig9'!F$10</f>
        <v>0</v>
      </c>
      <c r="E24" s="38">
        <f>'Fig9'!G$10</f>
        <v>0</v>
      </c>
      <c r="F24" s="36">
        <f>'Fig9'!H$10</f>
        <v>0</v>
      </c>
      <c r="G24" s="37">
        <f>'Fig9'!I$10</f>
        <v>0</v>
      </c>
      <c r="H24" s="57">
        <f>'Fig9'!J$10</f>
        <v>0</v>
      </c>
      <c r="I24" s="57">
        <f>'Fig9'!K$10</f>
        <v>0</v>
      </c>
      <c r="J24" s="65" t="str">
        <f>IF(I24&lt;&gt;0,SUM(I$12:I24)/COUNT(I$12:I24)," ")</f>
        <v xml:space="preserve"> </v>
      </c>
    </row>
    <row r="25" spans="1:10" x14ac:dyDescent="0.25">
      <c r="A25" s="67">
        <v>10</v>
      </c>
      <c r="B25" s="36">
        <f>'Fig10'!D$10</f>
        <v>0</v>
      </c>
      <c r="C25" s="38">
        <f>'Fig10'!E$10</f>
        <v>0</v>
      </c>
      <c r="D25" s="36">
        <f>'Fig10'!F$10</f>
        <v>0</v>
      </c>
      <c r="E25" s="38">
        <f>'Fig10'!G$10</f>
        <v>0</v>
      </c>
      <c r="F25" s="36">
        <f>'Fig10'!H$10</f>
        <v>0</v>
      </c>
      <c r="G25" s="37">
        <f>'Fig10'!I$10</f>
        <v>0</v>
      </c>
      <c r="H25" s="57">
        <f>'Fig10'!J$10</f>
        <v>0</v>
      </c>
      <c r="I25" s="57">
        <f>'Fig10'!K$10</f>
        <v>0</v>
      </c>
      <c r="J25" s="65" t="str">
        <f>IF(I25&lt;&gt;0,SUM(I$12:I25)/COUNT(I$12:I25)," ")</f>
        <v xml:space="preserve"> </v>
      </c>
    </row>
    <row r="26" spans="1:10" x14ac:dyDescent="0.25">
      <c r="A26" s="67">
        <v>11</v>
      </c>
      <c r="B26" s="36">
        <f>'Fig11'!D$10</f>
        <v>0</v>
      </c>
      <c r="C26" s="38">
        <f>'Fig11'!E$10</f>
        <v>0</v>
      </c>
      <c r="D26" s="36">
        <f>'Fig11'!F$10</f>
        <v>0</v>
      </c>
      <c r="E26" s="38">
        <f>'Fig11'!G$10</f>
        <v>0</v>
      </c>
      <c r="F26" s="36">
        <f>'Fig11'!H$10</f>
        <v>0</v>
      </c>
      <c r="G26" s="37">
        <f>'Fig11'!I$10</f>
        <v>0</v>
      </c>
      <c r="H26" s="57">
        <f>'Fig11'!J$10</f>
        <v>0</v>
      </c>
      <c r="I26" s="57">
        <f>'Fig11'!K$10</f>
        <v>0</v>
      </c>
      <c r="J26" s="65" t="str">
        <f>IF(I26&lt;&gt;0,SUM(I$12:I26)/COUNT(I$12:I26)," ")</f>
        <v xml:space="preserve"> </v>
      </c>
    </row>
    <row r="27" spans="1:10" x14ac:dyDescent="0.25">
      <c r="A27" s="67">
        <v>12</v>
      </c>
      <c r="B27" s="36">
        <f>'Fig12'!D$10</f>
        <v>0</v>
      </c>
      <c r="C27" s="38">
        <f>'Fig12'!E$10</f>
        <v>0</v>
      </c>
      <c r="D27" s="36">
        <f>'Fig12'!F$10</f>
        <v>0</v>
      </c>
      <c r="E27" s="38">
        <f>'Fig12'!G$10</f>
        <v>0</v>
      </c>
      <c r="F27" s="36">
        <f>'Fig12'!H$10</f>
        <v>0</v>
      </c>
      <c r="G27" s="37">
        <f>'Fig12'!I$10</f>
        <v>0</v>
      </c>
      <c r="H27" s="57">
        <f>'Fig12'!J$10</f>
        <v>0</v>
      </c>
      <c r="I27" s="57">
        <f>'Fig12'!K$10</f>
        <v>0</v>
      </c>
      <c r="J27" s="65" t="str">
        <f>IF(I27&lt;&gt;0,SUM(I$12:I27)/COUNT(I$12:I27)," ")</f>
        <v xml:space="preserve"> </v>
      </c>
    </row>
    <row r="28" spans="1:10" x14ac:dyDescent="0.25">
      <c r="A28" s="67">
        <v>13</v>
      </c>
      <c r="B28" s="36">
        <f>'Fig13'!D$10</f>
        <v>0</v>
      </c>
      <c r="C28" s="38">
        <f>'Fig13'!E$10</f>
        <v>0</v>
      </c>
      <c r="D28" s="36">
        <f>'Fig13'!F$10</f>
        <v>0</v>
      </c>
      <c r="E28" s="38">
        <f>'Fig13'!G$10</f>
        <v>0</v>
      </c>
      <c r="F28" s="36">
        <f>'Fig13'!H$10</f>
        <v>0</v>
      </c>
      <c r="G28" s="37">
        <f>'Fig13'!I$10</f>
        <v>0</v>
      </c>
      <c r="H28" s="57">
        <f>'Fig13'!J$10</f>
        <v>0</v>
      </c>
      <c r="I28" s="57">
        <f>'Fig13'!K$10</f>
        <v>0</v>
      </c>
      <c r="J28" s="65" t="str">
        <f>IF(I28&lt;&gt;0,SUM(I$12:I28)/COUNT(I$12:I28)," ")</f>
        <v xml:space="preserve"> </v>
      </c>
    </row>
    <row r="29" spans="1:10" x14ac:dyDescent="0.25">
      <c r="A29" s="67">
        <v>14</v>
      </c>
      <c r="B29" s="36">
        <f>'Fig14'!D$10</f>
        <v>0</v>
      </c>
      <c r="C29" s="38">
        <f>'Fig14'!E$10</f>
        <v>0</v>
      </c>
      <c r="D29" s="36">
        <f>'Fig14'!F$10</f>
        <v>0</v>
      </c>
      <c r="E29" s="38">
        <f>'Fig14'!G$10</f>
        <v>0</v>
      </c>
      <c r="F29" s="36">
        <f>'Fig14'!H$10</f>
        <v>0</v>
      </c>
      <c r="G29" s="37">
        <f>'Fig14'!I$10</f>
        <v>0</v>
      </c>
      <c r="H29" s="57">
        <f>'Fig14'!J$10</f>
        <v>0</v>
      </c>
      <c r="I29" s="57">
        <f>'Fig14'!K$10</f>
        <v>0</v>
      </c>
      <c r="J29" s="65" t="str">
        <f>IF(I29&lt;&gt;0,SUM(I$12:I29)/COUNT(I$12:I29)," ")</f>
        <v xml:space="preserve"> </v>
      </c>
    </row>
    <row r="30" spans="1:10" x14ac:dyDescent="0.25">
      <c r="A30" s="67">
        <v>15</v>
      </c>
      <c r="B30" s="36">
        <f>'Fig15'!D$10</f>
        <v>0</v>
      </c>
      <c r="C30" s="38">
        <f>'Fig15'!E$10</f>
        <v>0</v>
      </c>
      <c r="D30" s="36">
        <f>'Fig15'!F$10</f>
        <v>0</v>
      </c>
      <c r="E30" s="38">
        <f>'Fig15'!G$10</f>
        <v>0</v>
      </c>
      <c r="F30" s="36">
        <f>'Fig15'!H$10</f>
        <v>0</v>
      </c>
      <c r="G30" s="37">
        <f>'Fig15'!I$10</f>
        <v>0</v>
      </c>
      <c r="H30" s="57">
        <f>'Fig15'!J$10</f>
        <v>0</v>
      </c>
      <c r="I30" s="57">
        <f>'Fig15'!K$10</f>
        <v>0</v>
      </c>
      <c r="J30" s="65" t="str">
        <f>IF(I30&lt;&gt;0,SUM(I$12:I30)/COUNT(I$12:I30)," ")</f>
        <v xml:space="preserve"> </v>
      </c>
    </row>
    <row r="31" spans="1:10" x14ac:dyDescent="0.25">
      <c r="A31" s="67">
        <v>16</v>
      </c>
      <c r="B31" s="36">
        <f>'Fig16'!D$10</f>
        <v>0</v>
      </c>
      <c r="C31" s="38">
        <f>'Fig16'!E$10</f>
        <v>0</v>
      </c>
      <c r="D31" s="36">
        <f>'Fig16'!F$10</f>
        <v>0</v>
      </c>
      <c r="E31" s="38">
        <f>'Fig16'!G$10</f>
        <v>0</v>
      </c>
      <c r="F31" s="36">
        <f>'Fig16'!H$10</f>
        <v>0</v>
      </c>
      <c r="G31" s="37">
        <f>'Fig16'!I$10</f>
        <v>0</v>
      </c>
      <c r="H31" s="57">
        <f>'Fig16'!J$10</f>
        <v>0</v>
      </c>
      <c r="I31" s="57">
        <f>'Fig16'!K$10</f>
        <v>0</v>
      </c>
      <c r="J31" s="65" t="str">
        <f>IF(I31&lt;&gt;0,SUM(I$12:I31)/COUNT(I$12:I31)," ")</f>
        <v xml:space="preserve"> </v>
      </c>
    </row>
    <row r="32" spans="1:10" x14ac:dyDescent="0.25">
      <c r="A32" s="67">
        <v>17</v>
      </c>
      <c r="B32" s="36">
        <f>'Fig17'!D$10</f>
        <v>0</v>
      </c>
      <c r="C32" s="38">
        <f>'Fig17'!E$10</f>
        <v>0</v>
      </c>
      <c r="D32" s="36">
        <f>'Fig17'!F$10</f>
        <v>0</v>
      </c>
      <c r="E32" s="38">
        <f>'Fig17'!G$10</f>
        <v>0</v>
      </c>
      <c r="F32" s="36">
        <f>'Fig17'!H$10</f>
        <v>0</v>
      </c>
      <c r="G32" s="37">
        <f>'Fig17'!I$10</f>
        <v>0</v>
      </c>
      <c r="H32" s="57">
        <f>'Fig17'!J$10</f>
        <v>0</v>
      </c>
      <c r="I32" s="57">
        <f>'Fig17'!K$10</f>
        <v>0</v>
      </c>
      <c r="J32" s="65" t="str">
        <f>IF(I32&lt;&gt;0,SUM(I$12:I32)/COUNT(I$12:I32)," ")</f>
        <v xml:space="preserve"> </v>
      </c>
    </row>
    <row r="33" spans="1:10" x14ac:dyDescent="0.25">
      <c r="A33" s="67">
        <v>18</v>
      </c>
      <c r="B33" s="36">
        <f>'Fig18'!D$10</f>
        <v>0</v>
      </c>
      <c r="C33" s="38">
        <f>'Fig18'!E$10</f>
        <v>0</v>
      </c>
      <c r="D33" s="36">
        <f>'Fig18'!F$10</f>
        <v>0</v>
      </c>
      <c r="E33" s="38">
        <f>'Fig18'!G$10</f>
        <v>0</v>
      </c>
      <c r="F33" s="36">
        <f>'Fig18'!H$10</f>
        <v>0</v>
      </c>
      <c r="G33" s="37">
        <f>'Fig18'!I$10</f>
        <v>0</v>
      </c>
      <c r="H33" s="57">
        <f>'Fig18'!J$10</f>
        <v>0</v>
      </c>
      <c r="I33" s="57">
        <f>'Fig18'!K$10</f>
        <v>0</v>
      </c>
      <c r="J33" s="65" t="str">
        <f>IF(I33&lt;&gt;0,SUM(I$12:I33)/COUNT(I$12:I33)," ")</f>
        <v xml:space="preserve"> </v>
      </c>
    </row>
    <row r="34" spans="1:10" x14ac:dyDescent="0.25">
      <c r="A34" s="67">
        <v>19</v>
      </c>
      <c r="B34" s="36">
        <f>'Fig19'!D$10</f>
        <v>0</v>
      </c>
      <c r="C34" s="38">
        <f>'Fig19'!E$10</f>
        <v>0</v>
      </c>
      <c r="D34" s="36">
        <f>'Fig19'!F$10</f>
        <v>0</v>
      </c>
      <c r="E34" s="38">
        <f>'Fig19'!G$10</f>
        <v>0</v>
      </c>
      <c r="F34" s="36">
        <f>'Fig19'!H$10</f>
        <v>0</v>
      </c>
      <c r="G34" s="37">
        <f>'Fig19'!I$10</f>
        <v>0</v>
      </c>
      <c r="H34" s="57">
        <f>'Fig19'!J$10</f>
        <v>0</v>
      </c>
      <c r="I34" s="57">
        <f>'Fig19'!K$10</f>
        <v>0</v>
      </c>
      <c r="J34" s="65" t="str">
        <f>IF(I34&lt;&gt;0,SUM(I$12:I34)/COUNT(I$12:I34)," ")</f>
        <v xml:space="preserve"> </v>
      </c>
    </row>
    <row r="35" spans="1:10" x14ac:dyDescent="0.25">
      <c r="A35" s="67">
        <v>20</v>
      </c>
      <c r="B35" s="36">
        <f>'Fig20'!D$10</f>
        <v>0</v>
      </c>
      <c r="C35" s="38">
        <f>'Fig20'!E$10</f>
        <v>0</v>
      </c>
      <c r="D35" s="36">
        <f>'Fig20'!F$10</f>
        <v>0</v>
      </c>
      <c r="E35" s="38">
        <f>'Fig20'!G$10</f>
        <v>0</v>
      </c>
      <c r="F35" s="36">
        <f>'Fig20'!H$10</f>
        <v>0</v>
      </c>
      <c r="G35" s="37">
        <f>'Fig20'!I$10</f>
        <v>0</v>
      </c>
      <c r="H35" s="57">
        <f>'Fig20'!J$10</f>
        <v>0</v>
      </c>
      <c r="I35" s="57">
        <f>'Fig20'!K$10</f>
        <v>0</v>
      </c>
      <c r="J35" s="65" t="str">
        <f>IF(I35&lt;&gt;0,SUM(I$12:I35)/COUNT(I$12:I35)," ")</f>
        <v xml:space="preserve"> </v>
      </c>
    </row>
    <row r="36" spans="1:10" x14ac:dyDescent="0.25">
      <c r="A36" s="67">
        <v>21</v>
      </c>
      <c r="B36" s="36">
        <f>'Fig21'!D$10</f>
        <v>0</v>
      </c>
      <c r="C36" s="38">
        <f>'Fig21'!E$10</f>
        <v>0</v>
      </c>
      <c r="D36" s="36">
        <f>'Fig21'!F$10</f>
        <v>0</v>
      </c>
      <c r="E36" s="38">
        <f>'Fig21'!G$10</f>
        <v>0</v>
      </c>
      <c r="F36" s="36">
        <f>'Fig21'!H$10</f>
        <v>0</v>
      </c>
      <c r="G36" s="37">
        <f>'Fig21'!I$10</f>
        <v>0</v>
      </c>
      <c r="H36" s="57">
        <f>'Fig21'!J$10</f>
        <v>0</v>
      </c>
      <c r="I36" s="57">
        <f>'Fig21'!K$10</f>
        <v>0</v>
      </c>
      <c r="J36" s="65" t="str">
        <f>IF(I36&lt;&gt;0,SUM(I$12:I36)/COUNT(I$12:I36)," ")</f>
        <v xml:space="preserve"> </v>
      </c>
    </row>
    <row r="37" spans="1:10" x14ac:dyDescent="0.25">
      <c r="A37" s="67">
        <v>22</v>
      </c>
      <c r="B37" s="36">
        <f>'Fig22'!D$10</f>
        <v>0</v>
      </c>
      <c r="C37" s="38">
        <f>'Fig22'!E$10</f>
        <v>0</v>
      </c>
      <c r="D37" s="36">
        <f>'Fig22'!F$10</f>
        <v>0</v>
      </c>
      <c r="E37" s="38">
        <f>'Fig22'!G$10</f>
        <v>0</v>
      </c>
      <c r="F37" s="36">
        <f>'Fig22'!H$10</f>
        <v>0</v>
      </c>
      <c r="G37" s="37">
        <f>'Fig22'!I$10</f>
        <v>0</v>
      </c>
      <c r="H37" s="57">
        <f>'Fig22'!J$10</f>
        <v>0</v>
      </c>
      <c r="I37" s="57">
        <f>'Fig22'!K$10</f>
        <v>0</v>
      </c>
      <c r="J37" s="65" t="str">
        <f>IF(I37&lt;&gt;0,SUM(I$12:I37)/COUNT(I$12:I37)," ")</f>
        <v xml:space="preserve"> </v>
      </c>
    </row>
    <row r="38" spans="1:10" x14ac:dyDescent="0.25">
      <c r="A38" s="67">
        <v>23</v>
      </c>
      <c r="B38" s="36">
        <f>'Fig23'!D$10</f>
        <v>0</v>
      </c>
      <c r="C38" s="38">
        <f>'Fig23'!E$10</f>
        <v>0</v>
      </c>
      <c r="D38" s="36">
        <f>'Fig23'!F$10</f>
        <v>0</v>
      </c>
      <c r="E38" s="38">
        <f>'Fig23'!G$10</f>
        <v>0</v>
      </c>
      <c r="F38" s="36">
        <f>'Fig23'!H$10</f>
        <v>0</v>
      </c>
      <c r="G38" s="37">
        <f>'Fig23'!I$10</f>
        <v>0</v>
      </c>
      <c r="H38" s="57">
        <f>'Fig23'!J$10</f>
        <v>0</v>
      </c>
      <c r="I38" s="57">
        <f>'Fig23'!K$10</f>
        <v>0</v>
      </c>
      <c r="J38" s="65" t="str">
        <f>IF(I38&lt;&gt;0,SUM(I$12:I38)/COUNT(I$12:I38)," ")</f>
        <v xml:space="preserve"> </v>
      </c>
    </row>
    <row r="39" spans="1:10" ht="15.75" thickBot="1" x14ac:dyDescent="0.3">
      <c r="A39" s="68">
        <v>24</v>
      </c>
      <c r="B39" s="51">
        <f>'Fig24'!D$10</f>
        <v>0</v>
      </c>
      <c r="C39" s="52">
        <f>'Fig24'!E$10</f>
        <v>0</v>
      </c>
      <c r="D39" s="51">
        <f>'Fig24'!F$10</f>
        <v>0</v>
      </c>
      <c r="E39" s="52">
        <f>'Fig24'!G$10</f>
        <v>0</v>
      </c>
      <c r="F39" s="51">
        <f>'Fig24'!H$10</f>
        <v>0</v>
      </c>
      <c r="G39" s="55">
        <f>'Fig24'!I$10</f>
        <v>0</v>
      </c>
      <c r="H39" s="57">
        <f>'Fig24'!J$10</f>
        <v>0</v>
      </c>
      <c r="I39" s="57">
        <f>'Fig24'!K$10</f>
        <v>0</v>
      </c>
      <c r="J39" s="63"/>
    </row>
    <row r="40" spans="1:10" ht="15.75" thickBot="1" x14ac:dyDescent="0.3">
      <c r="A40" s="70"/>
      <c r="B40" s="70"/>
      <c r="C40" s="70"/>
      <c r="D40" s="70"/>
      <c r="E40" s="70"/>
      <c r="F40" s="71" t="s">
        <v>73</v>
      </c>
      <c r="G40" s="72"/>
      <c r="H40" s="188">
        <f>SUM(H12:H39)</f>
        <v>0</v>
      </c>
      <c r="I40" s="57">
        <f>SUM(I12:I39)</f>
        <v>0</v>
      </c>
      <c r="J40" s="31"/>
    </row>
    <row r="41" spans="1:10" ht="15.75" thickBot="1" x14ac:dyDescent="0.3">
      <c r="A41" s="29"/>
      <c r="B41" s="29"/>
      <c r="C41" s="29"/>
      <c r="D41" s="29"/>
      <c r="E41" s="29"/>
      <c r="F41" s="29"/>
      <c r="G41" s="31"/>
      <c r="H41" s="61" t="s">
        <v>59</v>
      </c>
      <c r="I41" s="63">
        <f>I40/24</f>
        <v>0</v>
      </c>
      <c r="J41" s="31"/>
    </row>
    <row r="42" spans="1:10" x14ac:dyDescent="0.25">
      <c r="A42" s="28" t="s">
        <v>51</v>
      </c>
      <c r="B42" s="29"/>
      <c r="C42" s="29"/>
      <c r="D42" s="29"/>
      <c r="E42" s="29"/>
      <c r="F42" s="29"/>
      <c r="G42" s="29"/>
      <c r="H42" s="29"/>
      <c r="I42" s="29"/>
      <c r="J42" s="31"/>
    </row>
    <row r="43" spans="1:10" x14ac:dyDescent="0.25">
      <c r="A43" s="28" t="s">
        <v>52</v>
      </c>
      <c r="B43" s="29"/>
      <c r="C43" s="29"/>
      <c r="D43" s="29"/>
      <c r="E43" s="29"/>
      <c r="F43" s="29"/>
      <c r="G43" s="29"/>
      <c r="H43" s="29"/>
      <c r="I43" s="29"/>
      <c r="J43" s="31"/>
    </row>
    <row r="44" spans="1:10" x14ac:dyDescent="0.25">
      <c r="A44" s="28" t="s">
        <v>53</v>
      </c>
      <c r="B44" s="29"/>
      <c r="C44" s="29"/>
      <c r="D44" s="29"/>
      <c r="E44" s="29"/>
      <c r="F44" s="29"/>
      <c r="G44" s="29"/>
      <c r="H44" s="29"/>
      <c r="I44" s="29"/>
      <c r="J44" s="31"/>
    </row>
    <row r="45" spans="1:10" x14ac:dyDescent="0.25">
      <c r="A45" s="28" t="s">
        <v>54</v>
      </c>
      <c r="B45" s="29"/>
      <c r="C45" s="29"/>
      <c r="D45" s="29"/>
      <c r="E45" s="29"/>
      <c r="F45" s="29"/>
      <c r="G45" s="29"/>
      <c r="H45" s="29"/>
      <c r="I45" s="29"/>
      <c r="J45" s="31"/>
    </row>
    <row r="46" spans="1:10" ht="15.75" thickBot="1" x14ac:dyDescent="0.3">
      <c r="A46" s="28"/>
      <c r="B46" s="44" t="s">
        <v>35</v>
      </c>
      <c r="C46" s="29"/>
      <c r="D46" s="29"/>
      <c r="E46" s="29"/>
      <c r="F46" s="29" t="s">
        <v>55</v>
      </c>
      <c r="G46" s="29"/>
      <c r="H46" s="29"/>
      <c r="I46" s="29"/>
      <c r="J46" s="31"/>
    </row>
    <row r="47" spans="1:10" x14ac:dyDescent="0.25">
      <c r="A47" s="28"/>
      <c r="B47" s="272" t="str">
        <f>IF(ISBLANK(Résultats!C4),"",Résultats!C4)</f>
        <v/>
      </c>
      <c r="C47" s="273"/>
      <c r="D47" s="274"/>
      <c r="E47" s="29"/>
      <c r="F47" s="260"/>
      <c r="G47" s="261"/>
      <c r="H47" s="262"/>
      <c r="I47" s="29"/>
      <c r="J47" s="31"/>
    </row>
    <row r="48" spans="1:10" x14ac:dyDescent="0.25">
      <c r="A48" s="28"/>
      <c r="B48" s="29"/>
      <c r="C48" s="29"/>
      <c r="D48" s="29"/>
      <c r="E48" s="29"/>
      <c r="F48" s="263"/>
      <c r="G48" s="264"/>
      <c r="H48" s="265"/>
      <c r="I48" s="29"/>
      <c r="J48" s="31"/>
    </row>
    <row r="49" spans="1:10" x14ac:dyDescent="0.25">
      <c r="A49" s="28"/>
      <c r="B49" s="29"/>
      <c r="C49" s="29"/>
      <c r="D49" s="29"/>
      <c r="E49" s="29"/>
      <c r="F49" s="263"/>
      <c r="G49" s="264"/>
      <c r="H49" s="265"/>
      <c r="I49" s="29"/>
      <c r="J49" s="31"/>
    </row>
    <row r="50" spans="1:10" x14ac:dyDescent="0.25">
      <c r="A50" s="28"/>
      <c r="B50" s="29"/>
      <c r="C50" s="29"/>
      <c r="D50" s="29"/>
      <c r="E50" s="29"/>
      <c r="F50" s="263"/>
      <c r="G50" s="264"/>
      <c r="H50" s="265"/>
      <c r="I50" s="29"/>
      <c r="J50" s="31"/>
    </row>
    <row r="51" spans="1:10" ht="15.75" thickBot="1" x14ac:dyDescent="0.3">
      <c r="A51" s="28"/>
      <c r="B51" s="29"/>
      <c r="C51" s="29"/>
      <c r="D51" s="29"/>
      <c r="E51" s="29"/>
      <c r="F51" s="266"/>
      <c r="G51" s="267"/>
      <c r="H51" s="268"/>
      <c r="I51" s="29"/>
      <c r="J51" s="31"/>
    </row>
    <row r="52" spans="1:10" ht="15.75" thickBot="1" x14ac:dyDescent="0.3">
      <c r="A52" s="193" t="s">
        <v>74</v>
      </c>
      <c r="B52" s="39"/>
      <c r="C52" s="39"/>
      <c r="D52" s="39"/>
      <c r="E52" s="39"/>
      <c r="F52" s="39"/>
      <c r="G52" s="39"/>
      <c r="H52" s="39"/>
      <c r="I52" s="39"/>
      <c r="J52" s="73"/>
    </row>
  </sheetData>
  <sheetProtection algorithmName="SHA-512" hashValue="HB0Fgdsslv3gyLXtlUR88/Su0T15QFQA9auxtOgCBSbHiztL1ypurABxnwLmPVMAyOFM3RAYyMaaMs5U20MuEA==" saltValue="nVdy95g8ayjUZohv4gUtDA==" spinCount="100000" sheet="1" objects="1" scenarios="1"/>
  <mergeCells count="36">
    <mergeCell ref="A1:J1"/>
    <mergeCell ref="B2:G2"/>
    <mergeCell ref="I2:J2"/>
    <mergeCell ref="C3:G3"/>
    <mergeCell ref="C4:G4"/>
    <mergeCell ref="I4:J4"/>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47:D47"/>
    <mergeCell ref="F47:H51"/>
  </mergeCell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63373-8977-4D0E-88BA-A6FDBA43E3EC}">
  <sheetPr>
    <tabColor rgb="FFFFFF00"/>
  </sheetPr>
  <dimension ref="A1:J52"/>
  <sheetViews>
    <sheetView workbookViewId="0">
      <selection activeCell="B47" activeCellId="6" sqref="B2:G2 C3:G3 C4:G4 I2:J2 I3:J3 I4:J4 B47:D47"/>
    </sheetView>
  </sheetViews>
  <sheetFormatPr baseColWidth="10" defaultColWidth="10.7109375" defaultRowHeight="15" x14ac:dyDescent="0.25"/>
  <cols>
    <col min="1" max="1" width="14.42578125" customWidth="1"/>
    <col min="8" max="8" width="17" bestFit="1" customWidth="1"/>
  </cols>
  <sheetData>
    <row r="1" spans="1:10" ht="98.65" customHeight="1" x14ac:dyDescent="0.25">
      <c r="A1" s="305" t="s">
        <v>31</v>
      </c>
      <c r="B1" s="306"/>
      <c r="C1" s="306"/>
      <c r="D1" s="306"/>
      <c r="E1" s="306"/>
      <c r="F1" s="306"/>
      <c r="G1" s="306"/>
      <c r="H1" s="306"/>
      <c r="I1" s="306"/>
      <c r="J1" s="307"/>
    </row>
    <row r="2" spans="1:10" x14ac:dyDescent="0.25">
      <c r="A2" s="11" t="s">
        <v>32</v>
      </c>
      <c r="B2" s="296" t="str">
        <f>IF(ISBLANK(Résultats!A17)," ",Résultats!A17)</f>
        <v xml:space="preserve"> </v>
      </c>
      <c r="C2" s="297"/>
      <c r="D2" s="297"/>
      <c r="E2" s="297"/>
      <c r="F2" s="297"/>
      <c r="G2" s="298"/>
      <c r="H2" s="22" t="s">
        <v>33</v>
      </c>
      <c r="I2" s="296" t="str">
        <f>IF(ISBLANK(Résultats!D17),"",Résultats!D17)</f>
        <v/>
      </c>
      <c r="J2" s="308"/>
    </row>
    <row r="3" spans="1:10" x14ac:dyDescent="0.25">
      <c r="A3" s="11" t="s">
        <v>34</v>
      </c>
      <c r="B3" s="23"/>
      <c r="C3" s="296" t="str">
        <f>IF(ISBLANK(Résultats!G17),"",Résultats!G17)</f>
        <v/>
      </c>
      <c r="D3" s="297"/>
      <c r="E3" s="297"/>
      <c r="F3" s="297"/>
      <c r="G3" s="298"/>
      <c r="H3" s="22" t="s">
        <v>64</v>
      </c>
      <c r="I3" s="293" t="str">
        <f>IF(Résultats!F17="X"," moins de 21 ans","")</f>
        <v/>
      </c>
      <c r="J3" s="308"/>
    </row>
    <row r="4" spans="1:10" x14ac:dyDescent="0.25">
      <c r="A4" s="11" t="s">
        <v>36</v>
      </c>
      <c r="B4" s="22"/>
      <c r="C4" s="296" t="str">
        <f>IF(ISBLANK(Résultats!C2),"",Résultats!C2)</f>
        <v xml:space="preserve"> </v>
      </c>
      <c r="D4" s="297"/>
      <c r="E4" s="297"/>
      <c r="F4" s="297"/>
      <c r="G4" s="298"/>
      <c r="H4" s="22" t="s">
        <v>37</v>
      </c>
      <c r="I4" s="296" t="str">
        <f>IF(ISBLANK(Résultats!J2),"",Résultats!J2)</f>
        <v xml:space="preserve"> </v>
      </c>
      <c r="J4" s="308"/>
    </row>
    <row r="5" spans="1:10" x14ac:dyDescent="0.25">
      <c r="A5" s="11" t="s">
        <v>38</v>
      </c>
      <c r="B5" s="22"/>
      <c r="C5" s="22"/>
      <c r="D5" s="22"/>
      <c r="E5" s="22"/>
      <c r="F5" s="22"/>
      <c r="G5" s="22"/>
      <c r="H5" s="22"/>
      <c r="I5" s="22"/>
      <c r="J5" s="12"/>
    </row>
    <row r="6" spans="1:10" x14ac:dyDescent="0.25">
      <c r="A6" s="74" t="s">
        <v>39</v>
      </c>
      <c r="B6" s="75"/>
      <c r="C6" s="75"/>
      <c r="D6" s="75"/>
      <c r="E6" s="75"/>
      <c r="F6" s="75"/>
      <c r="G6" s="75"/>
      <c r="H6" s="22"/>
      <c r="I6" s="22"/>
      <c r="J6" s="12"/>
    </row>
    <row r="7" spans="1:10" x14ac:dyDescent="0.25">
      <c r="A7" s="74" t="s">
        <v>40</v>
      </c>
      <c r="B7" s="75"/>
      <c r="C7" s="75"/>
      <c r="D7" s="75"/>
      <c r="E7" s="75"/>
      <c r="F7" s="75"/>
      <c r="G7" s="75"/>
      <c r="H7" s="22"/>
      <c r="I7" s="22"/>
      <c r="J7" s="12"/>
    </row>
    <row r="8" spans="1:10" x14ac:dyDescent="0.25">
      <c r="A8" s="15" t="s">
        <v>41</v>
      </c>
      <c r="B8" s="24"/>
      <c r="C8" s="24"/>
      <c r="D8" s="24"/>
      <c r="E8" s="24"/>
      <c r="F8" s="24"/>
      <c r="G8" s="24"/>
      <c r="H8" s="22"/>
      <c r="I8" s="22"/>
      <c r="J8" s="12"/>
    </row>
    <row r="9" spans="1:10" x14ac:dyDescent="0.25">
      <c r="A9" s="15" t="s">
        <v>42</v>
      </c>
      <c r="B9" s="24"/>
      <c r="C9" s="24"/>
      <c r="D9" s="24"/>
      <c r="E9" s="24"/>
      <c r="F9" s="24"/>
      <c r="G9" s="24"/>
      <c r="H9" s="22"/>
      <c r="I9" s="22"/>
      <c r="J9" s="12"/>
    </row>
    <row r="10" spans="1:10" ht="15.75" thickBot="1" x14ac:dyDescent="0.3">
      <c r="A10" s="15" t="s">
        <v>43</v>
      </c>
      <c r="B10" s="24"/>
      <c r="C10" s="24"/>
      <c r="D10" s="24"/>
      <c r="E10" s="24"/>
      <c r="F10" s="24"/>
      <c r="G10" s="24"/>
      <c r="H10" s="22"/>
      <c r="I10" s="22"/>
      <c r="J10" s="12"/>
    </row>
    <row r="11" spans="1:10" ht="60" x14ac:dyDescent="0.25">
      <c r="A11" s="76" t="s">
        <v>44</v>
      </c>
      <c r="B11" s="301" t="s">
        <v>61</v>
      </c>
      <c r="C11" s="302"/>
      <c r="D11" s="301" t="s">
        <v>62</v>
      </c>
      <c r="E11" s="302"/>
      <c r="F11" s="301" t="s">
        <v>63</v>
      </c>
      <c r="G11" s="304"/>
      <c r="H11" s="77" t="s">
        <v>45</v>
      </c>
      <c r="I11" s="78" t="s">
        <v>46</v>
      </c>
      <c r="J11" s="79" t="s">
        <v>58</v>
      </c>
    </row>
    <row r="12" spans="1:10" x14ac:dyDescent="0.25">
      <c r="A12" s="80">
        <v>1</v>
      </c>
      <c r="B12" s="299">
        <f>'Fig1'!D$11</f>
        <v>0</v>
      </c>
      <c r="C12" s="300"/>
      <c r="D12" s="299">
        <f>'Fig1'!E$11</f>
        <v>0</v>
      </c>
      <c r="E12" s="300"/>
      <c r="F12" s="299">
        <f>'Fig1'!F$11</f>
        <v>0</v>
      </c>
      <c r="G12" s="303"/>
      <c r="H12" s="81">
        <f>'Fig1'!G$11</f>
        <v>0</v>
      </c>
      <c r="I12" s="81">
        <f>'Fig1'!H$11</f>
        <v>0</v>
      </c>
      <c r="J12" s="82" t="str">
        <f>IF( I13=0," ",I12)</f>
        <v xml:space="preserve"> </v>
      </c>
    </row>
    <row r="13" spans="1:10" x14ac:dyDescent="0.25">
      <c r="A13" s="80">
        <v>2</v>
      </c>
      <c r="B13" s="299">
        <f>'Fig2'!D$11</f>
        <v>0</v>
      </c>
      <c r="C13" s="300"/>
      <c r="D13" s="299">
        <f>'Fig2'!E$11</f>
        <v>0</v>
      </c>
      <c r="E13" s="300"/>
      <c r="F13" s="299">
        <f>'Fig2'!F$11</f>
        <v>0</v>
      </c>
      <c r="G13" s="303"/>
      <c r="H13" s="81">
        <f>'Fig2'!G$11</f>
        <v>0</v>
      </c>
      <c r="I13" s="81">
        <f>'Fig2'!H$11</f>
        <v>0</v>
      </c>
      <c r="J13" s="82" t="str">
        <f>IF(I13&lt;&gt;0,SUM(I$12:I13)/COUNT(I$12:I13)," ")</f>
        <v xml:space="preserve"> </v>
      </c>
    </row>
    <row r="14" spans="1:10" x14ac:dyDescent="0.25">
      <c r="A14" s="80">
        <v>3</v>
      </c>
      <c r="B14" s="299">
        <f>'Fig3'!D$11</f>
        <v>0</v>
      </c>
      <c r="C14" s="300"/>
      <c r="D14" s="299">
        <f>'Fig3'!E$11</f>
        <v>0</v>
      </c>
      <c r="E14" s="300"/>
      <c r="F14" s="299">
        <f>'Fig3'!F$11</f>
        <v>0</v>
      </c>
      <c r="G14" s="303"/>
      <c r="H14" s="81">
        <f>'Fig3'!G$11</f>
        <v>0</v>
      </c>
      <c r="I14" s="81">
        <f>'Fig3'!H$11</f>
        <v>0</v>
      </c>
      <c r="J14" s="82" t="str">
        <f>IF(I14&lt;&gt;0,SUM(I$12:I14)/COUNT(I$12:I14)," ")</f>
        <v xml:space="preserve"> </v>
      </c>
    </row>
    <row r="15" spans="1:10" x14ac:dyDescent="0.25">
      <c r="A15" s="80">
        <v>4</v>
      </c>
      <c r="B15" s="299">
        <f>'Fig4'!D$11</f>
        <v>0</v>
      </c>
      <c r="C15" s="300"/>
      <c r="D15" s="299">
        <f>'Fig4'!E$11</f>
        <v>0</v>
      </c>
      <c r="E15" s="300"/>
      <c r="F15" s="299">
        <f>'Fig4'!F$11</f>
        <v>0</v>
      </c>
      <c r="G15" s="303"/>
      <c r="H15" s="81">
        <f>'Fig4'!G$11</f>
        <v>0</v>
      </c>
      <c r="I15" s="81">
        <f>'Fig4'!H$11</f>
        <v>0</v>
      </c>
      <c r="J15" s="82" t="str">
        <f>IF(I15&lt;&gt;0,SUM(I$12:I15)/COUNT(I$12:I15)," ")</f>
        <v xml:space="preserve"> </v>
      </c>
    </row>
    <row r="16" spans="1:10" x14ac:dyDescent="0.25">
      <c r="A16" s="80">
        <v>5</v>
      </c>
      <c r="B16" s="299">
        <f>'Fig5'!D$11</f>
        <v>0</v>
      </c>
      <c r="C16" s="300"/>
      <c r="D16" s="299">
        <f>'Fig5'!E$11</f>
        <v>0</v>
      </c>
      <c r="E16" s="300"/>
      <c r="F16" s="299">
        <f>'Fig5'!F$11</f>
        <v>0</v>
      </c>
      <c r="G16" s="303"/>
      <c r="H16" s="81">
        <f>'Fig5'!G$11</f>
        <v>0</v>
      </c>
      <c r="I16" s="81">
        <f>'Fig5'!H$11</f>
        <v>0</v>
      </c>
      <c r="J16" s="82" t="str">
        <f>IF(I16&lt;&gt;0,SUM(I$12:I16)/COUNT(I$12:I16)," ")</f>
        <v xml:space="preserve"> </v>
      </c>
    </row>
    <row r="17" spans="1:10" x14ac:dyDescent="0.25">
      <c r="A17" s="80">
        <v>6</v>
      </c>
      <c r="B17" s="299">
        <f>'Fig6'!D$11</f>
        <v>0</v>
      </c>
      <c r="C17" s="300"/>
      <c r="D17" s="299">
        <f>'Fig6'!E$11</f>
        <v>0</v>
      </c>
      <c r="E17" s="300"/>
      <c r="F17" s="299">
        <f>'Fig6'!F$11</f>
        <v>0</v>
      </c>
      <c r="G17" s="303"/>
      <c r="H17" s="81">
        <f>'Fig6'!G$11</f>
        <v>0</v>
      </c>
      <c r="I17" s="81">
        <f>'Fig6'!H$11</f>
        <v>0</v>
      </c>
      <c r="J17" s="82" t="str">
        <f>IF(I17&lt;&gt;0,SUM(I$12:I17)/COUNT(I$12:I17)," ")</f>
        <v xml:space="preserve"> </v>
      </c>
    </row>
    <row r="18" spans="1:10" x14ac:dyDescent="0.25">
      <c r="A18" s="80">
        <v>7</v>
      </c>
      <c r="B18" s="299">
        <f>'Fig7'!D$11</f>
        <v>0</v>
      </c>
      <c r="C18" s="300"/>
      <c r="D18" s="299">
        <f>'Fig7'!E$11</f>
        <v>0</v>
      </c>
      <c r="E18" s="300"/>
      <c r="F18" s="299">
        <f>'Fig7'!F$11</f>
        <v>0</v>
      </c>
      <c r="G18" s="303"/>
      <c r="H18" s="81">
        <f>'Fig7'!G$11</f>
        <v>0</v>
      </c>
      <c r="I18" s="81">
        <f>'Fig7'!H$11</f>
        <v>0</v>
      </c>
      <c r="J18" s="82" t="str">
        <f>IF(I18&lt;&gt;0,SUM(I$12:I18)/COUNT(I$12:I18)," ")</f>
        <v xml:space="preserve"> </v>
      </c>
    </row>
    <row r="19" spans="1:10" x14ac:dyDescent="0.25">
      <c r="A19" s="80">
        <v>8</v>
      </c>
      <c r="B19" s="299">
        <f>'Fig8'!D$11</f>
        <v>0</v>
      </c>
      <c r="C19" s="300"/>
      <c r="D19" s="299">
        <f>'Fig8'!E$11</f>
        <v>0</v>
      </c>
      <c r="E19" s="300"/>
      <c r="F19" s="299">
        <f>'Fig8'!F$11</f>
        <v>0</v>
      </c>
      <c r="G19" s="303"/>
      <c r="H19" s="81">
        <f>'Fig8'!G$11</f>
        <v>0</v>
      </c>
      <c r="I19" s="81">
        <f>'Fig8'!H$11</f>
        <v>0</v>
      </c>
      <c r="J19" s="82" t="str">
        <f>IF(I19&lt;&gt;0,SUM(I$12:I19)/COUNT(I$12:I19)," ")</f>
        <v xml:space="preserve"> </v>
      </c>
    </row>
    <row r="20" spans="1:10" x14ac:dyDescent="0.25">
      <c r="A20" s="81"/>
      <c r="B20" s="83"/>
      <c r="C20" s="84"/>
      <c r="D20" s="83"/>
      <c r="E20" s="84"/>
      <c r="F20" s="83"/>
      <c r="G20" s="85"/>
      <c r="H20" s="81"/>
      <c r="I20" s="81"/>
      <c r="J20" s="81" t="str">
        <f>IF(I20&lt;&gt;0,SUM(I$12:I20)/COUNT(I$12:I20)," ")</f>
        <v xml:space="preserve"> </v>
      </c>
    </row>
    <row r="21" spans="1:10" x14ac:dyDescent="0.25">
      <c r="A21" s="173"/>
      <c r="B21" s="176"/>
      <c r="C21" s="177"/>
      <c r="D21" s="176"/>
      <c r="E21" s="177"/>
      <c r="F21" s="176"/>
      <c r="G21" s="178"/>
      <c r="H21" s="173"/>
      <c r="I21" s="173"/>
      <c r="J21" s="174" t="str">
        <f>IF(I21&lt;&gt;0,SUM(I$12:I21)/COUNT(I$12:I21)," ")</f>
        <v xml:space="preserve"> </v>
      </c>
    </row>
    <row r="22" spans="1:10" x14ac:dyDescent="0.25">
      <c r="A22" s="174"/>
      <c r="B22" s="179"/>
      <c r="C22" s="86" t="s">
        <v>47</v>
      </c>
      <c r="D22" s="179"/>
      <c r="E22" s="86" t="s">
        <v>47</v>
      </c>
      <c r="F22" s="179"/>
      <c r="G22" s="25" t="s">
        <v>47</v>
      </c>
      <c r="H22" s="174"/>
      <c r="I22" s="174"/>
      <c r="J22" s="174" t="str">
        <f>IF(I22&lt;&gt;0,SUM(I$12:I22)/COUNT(I$12:I22)," ")</f>
        <v xml:space="preserve"> </v>
      </c>
    </row>
    <row r="23" spans="1:10" x14ac:dyDescent="0.25">
      <c r="A23" s="175"/>
      <c r="B23" s="87" t="s">
        <v>48</v>
      </c>
      <c r="C23" s="88" t="s">
        <v>49</v>
      </c>
      <c r="D23" s="87" t="s">
        <v>49</v>
      </c>
      <c r="E23" s="88" t="s">
        <v>49</v>
      </c>
      <c r="F23" s="87" t="s">
        <v>50</v>
      </c>
      <c r="G23" s="26" t="s">
        <v>49</v>
      </c>
      <c r="H23" s="175"/>
      <c r="I23" s="175"/>
      <c r="J23" s="174" t="str">
        <f>IF(I23&lt;&gt;0,SUM(I$12:I23)/COUNT(I$12:I23)," ")</f>
        <v xml:space="preserve"> </v>
      </c>
    </row>
    <row r="24" spans="1:10" x14ac:dyDescent="0.25">
      <c r="A24" s="80">
        <v>9</v>
      </c>
      <c r="B24" s="13">
        <f>'Fig9'!D$11</f>
        <v>0</v>
      </c>
      <c r="C24" s="21">
        <f>'Fig9'!E$11</f>
        <v>0</v>
      </c>
      <c r="D24" s="13">
        <f>'Fig9'!F$11</f>
        <v>0</v>
      </c>
      <c r="E24" s="21">
        <f>'Fig9'!G$11</f>
        <v>0</v>
      </c>
      <c r="F24" s="13">
        <f>'Fig9'!H$11</f>
        <v>0</v>
      </c>
      <c r="G24" s="18">
        <f>'Fig9'!I$11</f>
        <v>0</v>
      </c>
      <c r="H24" s="81">
        <f>'Fig9'!J$11</f>
        <v>0</v>
      </c>
      <c r="I24" s="81">
        <f>'Fig9'!K$11</f>
        <v>0</v>
      </c>
      <c r="J24" s="82" t="str">
        <f>IF(I24&lt;&gt;0,SUM(I$12:I24)/COUNT(I$12:I24)," ")</f>
        <v xml:space="preserve"> </v>
      </c>
    </row>
    <row r="25" spans="1:10" x14ac:dyDescent="0.25">
      <c r="A25" s="80">
        <v>10</v>
      </c>
      <c r="B25" s="13">
        <f>'Fig10'!D$11</f>
        <v>0</v>
      </c>
      <c r="C25" s="21">
        <f>'Fig10'!E$11</f>
        <v>0</v>
      </c>
      <c r="D25" s="13">
        <f>'Fig10'!F$11</f>
        <v>0</v>
      </c>
      <c r="E25" s="21">
        <f>'Fig10'!G$11</f>
        <v>0</v>
      </c>
      <c r="F25" s="13">
        <f>'Fig10'!H$11</f>
        <v>0</v>
      </c>
      <c r="G25" s="18">
        <f>'Fig10'!I$11</f>
        <v>0</v>
      </c>
      <c r="H25" s="81">
        <f>'Fig10'!J$11</f>
        <v>0</v>
      </c>
      <c r="I25" s="81">
        <f>'Fig10'!K$11</f>
        <v>0</v>
      </c>
      <c r="J25" s="82" t="str">
        <f>IF(I25&lt;&gt;0,SUM(I$12:I25)/COUNT(I$12:I25)," ")</f>
        <v xml:space="preserve"> </v>
      </c>
    </row>
    <row r="26" spans="1:10" x14ac:dyDescent="0.25">
      <c r="A26" s="80">
        <v>11</v>
      </c>
      <c r="B26" s="13">
        <f>'Fig11'!D$11</f>
        <v>0</v>
      </c>
      <c r="C26" s="21">
        <f>'Fig11'!E$11</f>
        <v>0</v>
      </c>
      <c r="D26" s="13">
        <f>'Fig11'!F$11</f>
        <v>0</v>
      </c>
      <c r="E26" s="21">
        <f>'Fig11'!G$11</f>
        <v>0</v>
      </c>
      <c r="F26" s="13">
        <f>'Fig11'!H$11</f>
        <v>0</v>
      </c>
      <c r="G26" s="18">
        <f>'Fig11'!I$11</f>
        <v>0</v>
      </c>
      <c r="H26" s="81">
        <f>'Fig11'!J$11</f>
        <v>0</v>
      </c>
      <c r="I26" s="81">
        <f>'Fig11'!K$11</f>
        <v>0</v>
      </c>
      <c r="J26" s="82" t="str">
        <f>IF(I26&lt;&gt;0,SUM(I$12:I26)/COUNT(I$12:I26)," ")</f>
        <v xml:space="preserve"> </v>
      </c>
    </row>
    <row r="27" spans="1:10" x14ac:dyDescent="0.25">
      <c r="A27" s="80">
        <v>12</v>
      </c>
      <c r="B27" s="13">
        <f>'Fig12'!D$11</f>
        <v>0</v>
      </c>
      <c r="C27" s="21">
        <f>'Fig12'!E$11</f>
        <v>0</v>
      </c>
      <c r="D27" s="13">
        <f>'Fig12'!F$11</f>
        <v>0</v>
      </c>
      <c r="E27" s="21">
        <f>'Fig12'!G$11</f>
        <v>0</v>
      </c>
      <c r="F27" s="13">
        <f>'Fig12'!H$11</f>
        <v>0</v>
      </c>
      <c r="G27" s="18">
        <f>'Fig12'!I$11</f>
        <v>0</v>
      </c>
      <c r="H27" s="81">
        <f>'Fig12'!J$11</f>
        <v>0</v>
      </c>
      <c r="I27" s="81">
        <f>'Fig12'!K$11</f>
        <v>0</v>
      </c>
      <c r="J27" s="82" t="str">
        <f>IF(I27&lt;&gt;0,SUM(I$12:I27)/COUNT(I$12:I27)," ")</f>
        <v xml:space="preserve"> </v>
      </c>
    </row>
    <row r="28" spans="1:10" x14ac:dyDescent="0.25">
      <c r="A28" s="80">
        <v>13</v>
      </c>
      <c r="B28" s="13">
        <f>'Fig13'!D$11</f>
        <v>0</v>
      </c>
      <c r="C28" s="21">
        <f>'Fig13'!E$11</f>
        <v>0</v>
      </c>
      <c r="D28" s="13">
        <f>'Fig13'!F$11</f>
        <v>0</v>
      </c>
      <c r="E28" s="21">
        <f>'Fig13'!G$11</f>
        <v>0</v>
      </c>
      <c r="F28" s="13">
        <f>'Fig13'!H$11</f>
        <v>0</v>
      </c>
      <c r="G28" s="18">
        <f>'Fig13'!I$11</f>
        <v>0</v>
      </c>
      <c r="H28" s="81">
        <f>'Fig13'!J$11</f>
        <v>0</v>
      </c>
      <c r="I28" s="81">
        <f>'Fig13'!K$11</f>
        <v>0</v>
      </c>
      <c r="J28" s="82" t="str">
        <f>IF(I28&lt;&gt;0,SUM(I$12:I28)/COUNT(I$12:I28)," ")</f>
        <v xml:space="preserve"> </v>
      </c>
    </row>
    <row r="29" spans="1:10" x14ac:dyDescent="0.25">
      <c r="A29" s="80">
        <v>14</v>
      </c>
      <c r="B29" s="13">
        <f>'Fig14'!D$11</f>
        <v>0</v>
      </c>
      <c r="C29" s="21">
        <f>'Fig14'!E$11</f>
        <v>0</v>
      </c>
      <c r="D29" s="13">
        <f>'Fig14'!F$11</f>
        <v>0</v>
      </c>
      <c r="E29" s="21">
        <f>'Fig14'!G$11</f>
        <v>0</v>
      </c>
      <c r="F29" s="13">
        <f>'Fig14'!H$11</f>
        <v>0</v>
      </c>
      <c r="G29" s="18">
        <f>'Fig14'!I$11</f>
        <v>0</v>
      </c>
      <c r="H29" s="81">
        <f>'Fig14'!J$11</f>
        <v>0</v>
      </c>
      <c r="I29" s="81">
        <f>'Fig14'!K$11</f>
        <v>0</v>
      </c>
      <c r="J29" s="82" t="str">
        <f>IF(I29&lt;&gt;0,SUM(I$12:I29)/COUNT(I$12:I29)," ")</f>
        <v xml:space="preserve"> </v>
      </c>
    </row>
    <row r="30" spans="1:10" x14ac:dyDescent="0.25">
      <c r="A30" s="80">
        <v>15</v>
      </c>
      <c r="B30" s="13">
        <f>'Fig15'!D$11</f>
        <v>0</v>
      </c>
      <c r="C30" s="21">
        <f>'Fig15'!E$11</f>
        <v>0</v>
      </c>
      <c r="D30" s="13">
        <f>'Fig15'!F$11</f>
        <v>0</v>
      </c>
      <c r="E30" s="21">
        <f>'Fig15'!G$11</f>
        <v>0</v>
      </c>
      <c r="F30" s="13">
        <f>'Fig15'!H$11</f>
        <v>0</v>
      </c>
      <c r="G30" s="18">
        <f>'Fig15'!I$11</f>
        <v>0</v>
      </c>
      <c r="H30" s="81">
        <f>'Fig15'!J$11</f>
        <v>0</v>
      </c>
      <c r="I30" s="81">
        <f>'Fig15'!K$11</f>
        <v>0</v>
      </c>
      <c r="J30" s="82" t="str">
        <f>IF(I30&lt;&gt;0,SUM(I$12:I30)/COUNT(I$12:I30)," ")</f>
        <v xml:space="preserve"> </v>
      </c>
    </row>
    <row r="31" spans="1:10" x14ac:dyDescent="0.25">
      <c r="A31" s="80">
        <v>16</v>
      </c>
      <c r="B31" s="13">
        <f>'Fig16'!D$11</f>
        <v>0</v>
      </c>
      <c r="C31" s="21">
        <f>'Fig16'!E$11</f>
        <v>0</v>
      </c>
      <c r="D31" s="13">
        <f>'Fig16'!F$11</f>
        <v>0</v>
      </c>
      <c r="E31" s="21">
        <f>'Fig16'!G$11</f>
        <v>0</v>
      </c>
      <c r="F31" s="13">
        <f>'Fig16'!H$11</f>
        <v>0</v>
      </c>
      <c r="G31" s="18">
        <f>'Fig16'!I$11</f>
        <v>0</v>
      </c>
      <c r="H31" s="81">
        <f>'Fig16'!J$11</f>
        <v>0</v>
      </c>
      <c r="I31" s="81">
        <f>'Fig16'!K$11</f>
        <v>0</v>
      </c>
      <c r="J31" s="82" t="str">
        <f>IF(I31&lt;&gt;0,SUM(I$12:I31)/COUNT(I$12:I31)," ")</f>
        <v xml:space="preserve"> </v>
      </c>
    </row>
    <row r="32" spans="1:10" x14ac:dyDescent="0.25">
      <c r="A32" s="80">
        <v>17</v>
      </c>
      <c r="B32" s="13">
        <f>'Fig17'!D$11</f>
        <v>0</v>
      </c>
      <c r="C32" s="21">
        <f>'Fig17'!E$11</f>
        <v>0</v>
      </c>
      <c r="D32" s="13">
        <f>'Fig17'!F$11</f>
        <v>0</v>
      </c>
      <c r="E32" s="21">
        <f>'Fig17'!G$11</f>
        <v>0</v>
      </c>
      <c r="F32" s="13">
        <f>'Fig17'!H$11</f>
        <v>0</v>
      </c>
      <c r="G32" s="18">
        <f>'Fig17'!I$11</f>
        <v>0</v>
      </c>
      <c r="H32" s="81">
        <f>'Fig17'!J$11</f>
        <v>0</v>
      </c>
      <c r="I32" s="81">
        <f>'Fig17'!K$11</f>
        <v>0</v>
      </c>
      <c r="J32" s="82" t="str">
        <f>IF(I32&lt;&gt;0,SUM(I$12:I32)/COUNT(I$12:I32)," ")</f>
        <v xml:space="preserve"> </v>
      </c>
    </row>
    <row r="33" spans="1:10" x14ac:dyDescent="0.25">
      <c r="A33" s="80">
        <v>18</v>
      </c>
      <c r="B33" s="13">
        <f>'Fig18'!D$11</f>
        <v>0</v>
      </c>
      <c r="C33" s="21">
        <f>'Fig18'!E$11</f>
        <v>0</v>
      </c>
      <c r="D33" s="13">
        <f>'Fig18'!F$11</f>
        <v>0</v>
      </c>
      <c r="E33" s="21">
        <f>'Fig18'!G$11</f>
        <v>0</v>
      </c>
      <c r="F33" s="13">
        <f>'Fig18'!H$11</f>
        <v>0</v>
      </c>
      <c r="G33" s="18">
        <f>'Fig18'!I$11</f>
        <v>0</v>
      </c>
      <c r="H33" s="81">
        <f>'Fig18'!J$11</f>
        <v>0</v>
      </c>
      <c r="I33" s="81">
        <f>'Fig18'!K$11</f>
        <v>0</v>
      </c>
      <c r="J33" s="82" t="str">
        <f>IF(I33&lt;&gt;0,SUM(I$12:I33)/COUNT(I$12:I33)," ")</f>
        <v xml:space="preserve"> </v>
      </c>
    </row>
    <row r="34" spans="1:10" x14ac:dyDescent="0.25">
      <c r="A34" s="80">
        <v>19</v>
      </c>
      <c r="B34" s="13">
        <f>'Fig19'!D$11</f>
        <v>0</v>
      </c>
      <c r="C34" s="21">
        <f>'Fig19'!E$11</f>
        <v>0</v>
      </c>
      <c r="D34" s="13">
        <f>'Fig19'!F$11</f>
        <v>0</v>
      </c>
      <c r="E34" s="21">
        <f>'Fig19'!G$11</f>
        <v>0</v>
      </c>
      <c r="F34" s="13">
        <f>'Fig19'!H$11</f>
        <v>0</v>
      </c>
      <c r="G34" s="18">
        <f>'Fig19'!I$11</f>
        <v>0</v>
      </c>
      <c r="H34" s="81">
        <f>'Fig19'!J$11</f>
        <v>0</v>
      </c>
      <c r="I34" s="81">
        <f>'Fig19'!K$11</f>
        <v>0</v>
      </c>
      <c r="J34" s="82" t="str">
        <f>IF(I34&lt;&gt;0,SUM(I$12:I34)/COUNT(I$12:I34)," ")</f>
        <v xml:space="preserve"> </v>
      </c>
    </row>
    <row r="35" spans="1:10" x14ac:dyDescent="0.25">
      <c r="A35" s="80">
        <v>20</v>
      </c>
      <c r="B35" s="13">
        <f>'Fig20'!D$11</f>
        <v>0</v>
      </c>
      <c r="C35" s="21">
        <f>'Fig20'!E$11</f>
        <v>0</v>
      </c>
      <c r="D35" s="13">
        <f>'Fig20'!F$11</f>
        <v>0</v>
      </c>
      <c r="E35" s="21">
        <f>'Fig20'!G$11</f>
        <v>0</v>
      </c>
      <c r="F35" s="13">
        <f>'Fig20'!H$11</f>
        <v>0</v>
      </c>
      <c r="G35" s="18">
        <f>'Fig20'!I$11</f>
        <v>0</v>
      </c>
      <c r="H35" s="81">
        <f>'Fig20'!J$11</f>
        <v>0</v>
      </c>
      <c r="I35" s="81">
        <f>'Fig20'!K$11</f>
        <v>0</v>
      </c>
      <c r="J35" s="82" t="str">
        <f>IF(I35&lt;&gt;0,SUM(I$12:I35)/COUNT(I$12:I35)," ")</f>
        <v xml:space="preserve"> </v>
      </c>
    </row>
    <row r="36" spans="1:10" x14ac:dyDescent="0.25">
      <c r="A36" s="80">
        <v>21</v>
      </c>
      <c r="B36" s="13">
        <f>'Fig21'!D$11</f>
        <v>0</v>
      </c>
      <c r="C36" s="21">
        <f>'Fig21'!E$11</f>
        <v>0</v>
      </c>
      <c r="D36" s="13">
        <f>'Fig21'!F$11</f>
        <v>0</v>
      </c>
      <c r="E36" s="21">
        <f>'Fig21'!G$11</f>
        <v>0</v>
      </c>
      <c r="F36" s="13">
        <f>'Fig21'!H$11</f>
        <v>0</v>
      </c>
      <c r="G36" s="18">
        <f>'Fig21'!I$11</f>
        <v>0</v>
      </c>
      <c r="H36" s="81">
        <f>'Fig21'!J$11</f>
        <v>0</v>
      </c>
      <c r="I36" s="81">
        <f>'Fig21'!K$11</f>
        <v>0</v>
      </c>
      <c r="J36" s="82" t="str">
        <f>IF(I36&lt;&gt;0,SUM(I$12:I36)/COUNT(I$12:I36)," ")</f>
        <v xml:space="preserve"> </v>
      </c>
    </row>
    <row r="37" spans="1:10" x14ac:dyDescent="0.25">
      <c r="A37" s="80">
        <v>22</v>
      </c>
      <c r="B37" s="13">
        <f>'Fig22'!D$11</f>
        <v>0</v>
      </c>
      <c r="C37" s="21">
        <f>'Fig22'!E$11</f>
        <v>0</v>
      </c>
      <c r="D37" s="13">
        <f>'Fig22'!F$11</f>
        <v>0</v>
      </c>
      <c r="E37" s="21">
        <f>'Fig22'!G$11</f>
        <v>0</v>
      </c>
      <c r="F37" s="13">
        <f>'Fig22'!H$11</f>
        <v>0</v>
      </c>
      <c r="G37" s="18">
        <f>'Fig22'!I$11</f>
        <v>0</v>
      </c>
      <c r="H37" s="81">
        <f>'Fig22'!J$11</f>
        <v>0</v>
      </c>
      <c r="I37" s="81">
        <f>'Fig22'!K$11</f>
        <v>0</v>
      </c>
      <c r="J37" s="82" t="str">
        <f>IF(I37&lt;&gt;0,SUM(I$12:I37)/COUNT(I$12:I37)," ")</f>
        <v xml:space="preserve"> </v>
      </c>
    </row>
    <row r="38" spans="1:10" x14ac:dyDescent="0.25">
      <c r="A38" s="80">
        <v>23</v>
      </c>
      <c r="B38" s="13">
        <f>'Fig23'!D$11</f>
        <v>0</v>
      </c>
      <c r="C38" s="21">
        <f>'Fig23'!E$11</f>
        <v>0</v>
      </c>
      <c r="D38" s="13">
        <f>'Fig23'!F$11</f>
        <v>0</v>
      </c>
      <c r="E38" s="21">
        <f>'Fig23'!G$11</f>
        <v>0</v>
      </c>
      <c r="F38" s="13">
        <f>'Fig23'!H$11</f>
        <v>0</v>
      </c>
      <c r="G38" s="18">
        <f>'Fig23'!I$11</f>
        <v>0</v>
      </c>
      <c r="H38" s="81">
        <f>'Fig23'!J$11</f>
        <v>0</v>
      </c>
      <c r="I38" s="81">
        <f>'Fig23'!K$11</f>
        <v>0</v>
      </c>
      <c r="J38" s="82" t="str">
        <f>IF(I38&lt;&gt;0,SUM(I$12:I38)/COUNT(I$12:I38)," ")</f>
        <v xml:space="preserve"> </v>
      </c>
    </row>
    <row r="39" spans="1:10" ht="15.75" thickBot="1" x14ac:dyDescent="0.3">
      <c r="A39" s="89">
        <v>24</v>
      </c>
      <c r="B39" s="90">
        <f>'Fig24'!D$11</f>
        <v>0</v>
      </c>
      <c r="C39" s="91">
        <f>'Fig24'!E$11</f>
        <v>0</v>
      </c>
      <c r="D39" s="90">
        <f>'Fig24'!F$11</f>
        <v>0</v>
      </c>
      <c r="E39" s="91">
        <f>'Fig24'!G$11</f>
        <v>0</v>
      </c>
      <c r="F39" s="90">
        <f>'Fig24'!H$11</f>
        <v>0</v>
      </c>
      <c r="G39" s="92">
        <f>'Fig24'!I$11</f>
        <v>0</v>
      </c>
      <c r="H39" s="81">
        <f>'Fig24'!J$11</f>
        <v>0</v>
      </c>
      <c r="I39" s="81">
        <f>'Fig24'!K$11</f>
        <v>0</v>
      </c>
      <c r="J39" s="93"/>
    </row>
    <row r="40" spans="1:10" ht="15.75" thickBot="1" x14ac:dyDescent="0.3">
      <c r="A40" s="94"/>
      <c r="B40" s="94"/>
      <c r="C40" s="94"/>
      <c r="D40" s="94"/>
      <c r="E40" s="94"/>
      <c r="F40" s="95" t="s">
        <v>73</v>
      </c>
      <c r="G40" s="96"/>
      <c r="H40" s="191">
        <f>SUM(H12:H39)</f>
        <v>0</v>
      </c>
      <c r="I40" s="81">
        <f>SUM(I12:I39)</f>
        <v>0</v>
      </c>
      <c r="J40" s="12"/>
    </row>
    <row r="41" spans="1:10" ht="15.75" thickBot="1" x14ac:dyDescent="0.3">
      <c r="A41" s="22"/>
      <c r="B41" s="22"/>
      <c r="C41" s="22"/>
      <c r="D41" s="22"/>
      <c r="E41" s="22"/>
      <c r="F41" s="22"/>
      <c r="G41" s="12"/>
      <c r="H41" s="97" t="s">
        <v>59</v>
      </c>
      <c r="I41" s="93">
        <f>I40/24</f>
        <v>0</v>
      </c>
      <c r="J41" s="12"/>
    </row>
    <row r="42" spans="1:10" x14ac:dyDescent="0.25">
      <c r="A42" s="11" t="s">
        <v>51</v>
      </c>
      <c r="B42" s="22"/>
      <c r="C42" s="22"/>
      <c r="D42" s="22"/>
      <c r="E42" s="22"/>
      <c r="F42" s="22"/>
      <c r="G42" s="22"/>
      <c r="H42" s="22"/>
      <c r="I42" s="22"/>
      <c r="J42" s="12"/>
    </row>
    <row r="43" spans="1:10" x14ac:dyDescent="0.25">
      <c r="A43" s="11" t="s">
        <v>52</v>
      </c>
      <c r="B43" s="22"/>
      <c r="C43" s="22"/>
      <c r="D43" s="22"/>
      <c r="E43" s="22"/>
      <c r="F43" s="22"/>
      <c r="G43" s="22"/>
      <c r="H43" s="22"/>
      <c r="I43" s="22"/>
      <c r="J43" s="12"/>
    </row>
    <row r="44" spans="1:10" x14ac:dyDescent="0.25">
      <c r="A44" s="11" t="s">
        <v>53</v>
      </c>
      <c r="B44" s="22"/>
      <c r="C44" s="22"/>
      <c r="D44" s="22"/>
      <c r="E44" s="22"/>
      <c r="F44" s="22"/>
      <c r="G44" s="22"/>
      <c r="H44" s="22"/>
      <c r="I44" s="22"/>
      <c r="J44" s="12"/>
    </row>
    <row r="45" spans="1:10" x14ac:dyDescent="0.25">
      <c r="A45" s="11" t="s">
        <v>54</v>
      </c>
      <c r="B45" s="22"/>
      <c r="C45" s="22"/>
      <c r="D45" s="22"/>
      <c r="E45" s="22"/>
      <c r="F45" s="22"/>
      <c r="G45" s="22"/>
      <c r="H45" s="22"/>
      <c r="I45" s="22"/>
      <c r="J45" s="12"/>
    </row>
    <row r="46" spans="1:10" ht="15.75" thickBot="1" x14ac:dyDescent="0.3">
      <c r="A46" s="11"/>
      <c r="B46" s="27" t="s">
        <v>35</v>
      </c>
      <c r="C46" s="22"/>
      <c r="D46" s="22"/>
      <c r="E46" s="22"/>
      <c r="F46" s="22" t="s">
        <v>55</v>
      </c>
      <c r="G46" s="22"/>
      <c r="H46" s="22"/>
      <c r="I46" s="22"/>
      <c r="J46" s="12"/>
    </row>
    <row r="47" spans="1:10" x14ac:dyDescent="0.25">
      <c r="A47" s="11"/>
      <c r="B47" s="293" t="str">
        <f>IF(ISBLANK(Résultats!C4),"",Résultats!C4)</f>
        <v/>
      </c>
      <c r="C47" s="294"/>
      <c r="D47" s="295"/>
      <c r="E47" s="22"/>
      <c r="F47" s="285"/>
      <c r="G47" s="286"/>
      <c r="H47" s="287"/>
      <c r="I47" s="22"/>
      <c r="J47" s="12"/>
    </row>
    <row r="48" spans="1:10" x14ac:dyDescent="0.25">
      <c r="A48" s="11"/>
      <c r="B48" s="22"/>
      <c r="C48" s="22"/>
      <c r="D48" s="22"/>
      <c r="E48" s="22"/>
      <c r="F48" s="288"/>
      <c r="G48" s="289"/>
      <c r="H48" s="290"/>
      <c r="I48" s="22"/>
      <c r="J48" s="12"/>
    </row>
    <row r="49" spans="1:10" x14ac:dyDescent="0.25">
      <c r="A49" s="11"/>
      <c r="B49" s="22"/>
      <c r="C49" s="22"/>
      <c r="D49" s="22"/>
      <c r="E49" s="22"/>
      <c r="F49" s="288"/>
      <c r="G49" s="289"/>
      <c r="H49" s="290"/>
      <c r="I49" s="22"/>
      <c r="J49" s="12"/>
    </row>
    <row r="50" spans="1:10" x14ac:dyDescent="0.25">
      <c r="A50" s="11"/>
      <c r="B50" s="22"/>
      <c r="C50" s="22"/>
      <c r="D50" s="22"/>
      <c r="E50" s="22"/>
      <c r="F50" s="288"/>
      <c r="G50" s="289"/>
      <c r="H50" s="290"/>
      <c r="I50" s="22"/>
      <c r="J50" s="12"/>
    </row>
    <row r="51" spans="1:10" ht="15.75" thickBot="1" x14ac:dyDescent="0.3">
      <c r="A51" s="11"/>
      <c r="B51" s="22"/>
      <c r="C51" s="22"/>
      <c r="D51" s="22"/>
      <c r="E51" s="22"/>
      <c r="F51" s="291"/>
      <c r="G51" s="226"/>
      <c r="H51" s="292"/>
      <c r="I51" s="22"/>
      <c r="J51" s="12"/>
    </row>
    <row r="52" spans="1:10" ht="15.75" thickBot="1" x14ac:dyDescent="0.3">
      <c r="A52" s="194" t="s">
        <v>74</v>
      </c>
      <c r="B52" s="14"/>
      <c r="C52" s="14"/>
      <c r="D52" s="14"/>
      <c r="E52" s="14"/>
      <c r="F52" s="14"/>
      <c r="G52" s="14"/>
      <c r="H52" s="14"/>
      <c r="I52" s="14"/>
      <c r="J52" s="98"/>
    </row>
  </sheetData>
  <sheetProtection algorithmName="SHA-512" hashValue="wQAFj2rA8S51gFmS797Vw45eSrh2lsEwU2nrEacCDJikvh4IMaJ7im8grqXSDviQ5WwCcQjTy0kCizYxnTCHnw==" saltValue="Rs3IpoQNqJ9Wzhl3xtjcnA==" spinCount="100000" sheet="1" objects="1" scenarios="1"/>
  <mergeCells count="36">
    <mergeCell ref="C4:G4"/>
    <mergeCell ref="I4:J4"/>
    <mergeCell ref="A1:J1"/>
    <mergeCell ref="B2:G2"/>
    <mergeCell ref="I2:J2"/>
    <mergeCell ref="C3:G3"/>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47:D47"/>
    <mergeCell ref="F47:H51"/>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E38D6-617F-4BB0-BEB7-0A9B68499A12}">
  <sheetPr>
    <tabColor theme="9" tint="0.79998168889431442"/>
  </sheetPr>
  <dimension ref="A1:J52"/>
  <sheetViews>
    <sheetView workbookViewId="0">
      <selection activeCell="B47" activeCellId="6" sqref="B2:G2 C3:G3 C4:G4 I2:J2 I3:J3 I4:J4 B47:D47"/>
    </sheetView>
  </sheetViews>
  <sheetFormatPr baseColWidth="10" defaultColWidth="10.7109375" defaultRowHeight="15" x14ac:dyDescent="0.25"/>
  <cols>
    <col min="1" max="1" width="14.42578125" customWidth="1"/>
    <col min="8" max="8" width="17" bestFit="1" customWidth="1"/>
  </cols>
  <sheetData>
    <row r="1" spans="1:10" ht="98.65" customHeight="1" x14ac:dyDescent="0.25">
      <c r="A1" s="318" t="s">
        <v>31</v>
      </c>
      <c r="B1" s="319"/>
      <c r="C1" s="319"/>
      <c r="D1" s="319"/>
      <c r="E1" s="319"/>
      <c r="F1" s="319"/>
      <c r="G1" s="319"/>
      <c r="H1" s="319"/>
      <c r="I1" s="319"/>
      <c r="J1" s="320"/>
    </row>
    <row r="2" spans="1:10" x14ac:dyDescent="0.25">
      <c r="A2" s="136" t="s">
        <v>32</v>
      </c>
      <c r="B2" s="315" t="str">
        <f>IF(ISBLANK(Résultats!A18)," ",Résultats!A18)</f>
        <v xml:space="preserve"> </v>
      </c>
      <c r="C2" s="316"/>
      <c r="D2" s="316"/>
      <c r="E2" s="316"/>
      <c r="F2" s="316"/>
      <c r="G2" s="317"/>
      <c r="H2" s="137" t="s">
        <v>33</v>
      </c>
      <c r="I2" s="315" t="str">
        <f>IF(ISBLANK(Résultats!D18),"",Résultats!D18)</f>
        <v/>
      </c>
      <c r="J2" s="321"/>
    </row>
    <row r="3" spans="1:10" x14ac:dyDescent="0.25">
      <c r="A3" s="136" t="s">
        <v>34</v>
      </c>
      <c r="B3" s="138"/>
      <c r="C3" s="315" t="str">
        <f>IF(ISBLANK(Résultats!G18),"",Résultats!G18)</f>
        <v/>
      </c>
      <c r="D3" s="316"/>
      <c r="E3" s="316"/>
      <c r="F3" s="316"/>
      <c r="G3" s="317"/>
      <c r="H3" s="137" t="s">
        <v>64</v>
      </c>
      <c r="I3" s="312" t="str">
        <f>IF(Résultats!F18="X"," moins de 21 ans","")</f>
        <v/>
      </c>
      <c r="J3" s="321"/>
    </row>
    <row r="4" spans="1:10" x14ac:dyDescent="0.25">
      <c r="A4" s="136" t="s">
        <v>36</v>
      </c>
      <c r="B4" s="137"/>
      <c r="C4" s="315" t="str">
        <f>IF(ISBLANK(Résultats!C2),"",Résultats!C2)</f>
        <v xml:space="preserve"> </v>
      </c>
      <c r="D4" s="316"/>
      <c r="E4" s="316"/>
      <c r="F4" s="316"/>
      <c r="G4" s="317"/>
      <c r="H4" s="137" t="s">
        <v>37</v>
      </c>
      <c r="I4" s="315" t="str">
        <f>IF(ISBLANK(Résultats!J2),"",Résultats!J2)</f>
        <v xml:space="preserve"> </v>
      </c>
      <c r="J4" s="321"/>
    </row>
    <row r="5" spans="1:10" x14ac:dyDescent="0.25">
      <c r="A5" s="136" t="s">
        <v>38</v>
      </c>
      <c r="B5" s="137"/>
      <c r="C5" s="137"/>
      <c r="D5" s="137"/>
      <c r="E5" s="137"/>
      <c r="F5" s="137"/>
      <c r="G5" s="137"/>
      <c r="H5" s="137"/>
      <c r="I5" s="137"/>
      <c r="J5" s="139"/>
    </row>
    <row r="6" spans="1:10" x14ac:dyDescent="0.25">
      <c r="A6" s="140" t="s">
        <v>39</v>
      </c>
      <c r="B6" s="141"/>
      <c r="C6" s="141"/>
      <c r="D6" s="141"/>
      <c r="E6" s="141"/>
      <c r="F6" s="141"/>
      <c r="G6" s="141"/>
      <c r="H6" s="137"/>
      <c r="I6" s="137"/>
      <c r="J6" s="139"/>
    </row>
    <row r="7" spans="1:10" x14ac:dyDescent="0.25">
      <c r="A7" s="140" t="s">
        <v>40</v>
      </c>
      <c r="B7" s="141"/>
      <c r="C7" s="141"/>
      <c r="D7" s="141"/>
      <c r="E7" s="141"/>
      <c r="F7" s="141"/>
      <c r="G7" s="141"/>
      <c r="H7" s="137"/>
      <c r="I7" s="137"/>
      <c r="J7" s="139"/>
    </row>
    <row r="8" spans="1:10" x14ac:dyDescent="0.25">
      <c r="A8" s="142" t="s">
        <v>41</v>
      </c>
      <c r="B8" s="143"/>
      <c r="C8" s="143"/>
      <c r="D8" s="143"/>
      <c r="E8" s="143"/>
      <c r="F8" s="143"/>
      <c r="G8" s="143"/>
      <c r="H8" s="137"/>
      <c r="I8" s="137"/>
      <c r="J8" s="139"/>
    </row>
    <row r="9" spans="1:10" x14ac:dyDescent="0.25">
      <c r="A9" s="142" t="s">
        <v>42</v>
      </c>
      <c r="B9" s="143"/>
      <c r="C9" s="143"/>
      <c r="D9" s="143"/>
      <c r="E9" s="143"/>
      <c r="F9" s="143"/>
      <c r="G9" s="143"/>
      <c r="H9" s="137"/>
      <c r="I9" s="137"/>
      <c r="J9" s="139"/>
    </row>
    <row r="10" spans="1:10" ht="15.75" thickBot="1" x14ac:dyDescent="0.3">
      <c r="A10" s="142" t="s">
        <v>43</v>
      </c>
      <c r="B10" s="143"/>
      <c r="C10" s="143"/>
      <c r="D10" s="143"/>
      <c r="E10" s="143"/>
      <c r="F10" s="143"/>
      <c r="G10" s="143"/>
      <c r="H10" s="137"/>
      <c r="I10" s="137"/>
      <c r="J10" s="139"/>
    </row>
    <row r="11" spans="1:10" ht="60" x14ac:dyDescent="0.25">
      <c r="A11" s="144" t="s">
        <v>44</v>
      </c>
      <c r="B11" s="322" t="s">
        <v>61</v>
      </c>
      <c r="C11" s="323"/>
      <c r="D11" s="322" t="s">
        <v>62</v>
      </c>
      <c r="E11" s="323"/>
      <c r="F11" s="322" t="s">
        <v>63</v>
      </c>
      <c r="G11" s="324"/>
      <c r="H11" s="145" t="s">
        <v>45</v>
      </c>
      <c r="I11" s="146" t="s">
        <v>46</v>
      </c>
      <c r="J11" s="147" t="s">
        <v>58</v>
      </c>
    </row>
    <row r="12" spans="1:10" x14ac:dyDescent="0.25">
      <c r="A12" s="148">
        <v>1</v>
      </c>
      <c r="B12" s="309">
        <f>'Fig1'!D$12</f>
        <v>0</v>
      </c>
      <c r="C12" s="310"/>
      <c r="D12" s="309">
        <f>'Fig1'!E$12</f>
        <v>0</v>
      </c>
      <c r="E12" s="310"/>
      <c r="F12" s="309">
        <f>'Fig1'!F$12</f>
        <v>0</v>
      </c>
      <c r="G12" s="311"/>
      <c r="H12" s="149">
        <f>'Fig1'!G$12</f>
        <v>0</v>
      </c>
      <c r="I12" s="149">
        <f>'Fig1'!H$12</f>
        <v>0</v>
      </c>
      <c r="J12" s="150" t="str">
        <f>IF( I13=0," ",I12)</f>
        <v xml:space="preserve"> </v>
      </c>
    </row>
    <row r="13" spans="1:10" x14ac:dyDescent="0.25">
      <c r="A13" s="148">
        <v>2</v>
      </c>
      <c r="B13" s="309">
        <f>'Fig2'!D$12</f>
        <v>0</v>
      </c>
      <c r="C13" s="310"/>
      <c r="D13" s="309">
        <f>'Fig2'!E$12</f>
        <v>0</v>
      </c>
      <c r="E13" s="310"/>
      <c r="F13" s="309">
        <f>'Fig2'!F$12</f>
        <v>0</v>
      </c>
      <c r="G13" s="311"/>
      <c r="H13" s="149">
        <f>'Fig2'!G$12</f>
        <v>0</v>
      </c>
      <c r="I13" s="149">
        <f>'Fig2'!H$12</f>
        <v>0</v>
      </c>
      <c r="J13" s="150" t="str">
        <f>IF(I13&lt;&gt;0,SUM(I$12:I13)/COUNT(I$12:I13)," ")</f>
        <v xml:space="preserve"> </v>
      </c>
    </row>
    <row r="14" spans="1:10" x14ac:dyDescent="0.25">
      <c r="A14" s="148">
        <v>3</v>
      </c>
      <c r="B14" s="309">
        <f>'Fig3'!D$12</f>
        <v>0</v>
      </c>
      <c r="C14" s="310"/>
      <c r="D14" s="309">
        <f>'Fig3'!E$12</f>
        <v>0</v>
      </c>
      <c r="E14" s="310"/>
      <c r="F14" s="309">
        <f>'Fig3'!F$12</f>
        <v>0</v>
      </c>
      <c r="G14" s="311"/>
      <c r="H14" s="149">
        <f>'Fig3'!G$12</f>
        <v>0</v>
      </c>
      <c r="I14" s="149">
        <f>'Fig3'!H$12</f>
        <v>0</v>
      </c>
      <c r="J14" s="150" t="str">
        <f>IF(I14&lt;&gt;0,SUM(I$12:I14)/COUNT(I$12:I14)," ")</f>
        <v xml:space="preserve"> </v>
      </c>
    </row>
    <row r="15" spans="1:10" x14ac:dyDescent="0.25">
      <c r="A15" s="148">
        <v>4</v>
      </c>
      <c r="B15" s="309">
        <f>'Fig4'!D$12</f>
        <v>0</v>
      </c>
      <c r="C15" s="310"/>
      <c r="D15" s="309">
        <f>'Fig4'!E$12</f>
        <v>0</v>
      </c>
      <c r="E15" s="310"/>
      <c r="F15" s="309">
        <f>'Fig4'!F$12</f>
        <v>0</v>
      </c>
      <c r="G15" s="311"/>
      <c r="H15" s="149">
        <f>'Fig4'!G$12</f>
        <v>0</v>
      </c>
      <c r="I15" s="149">
        <f>'Fig4'!H$12</f>
        <v>0</v>
      </c>
      <c r="J15" s="150" t="str">
        <f>IF(I15&lt;&gt;0,SUM(I$12:I15)/COUNT(I$12:I15)," ")</f>
        <v xml:space="preserve"> </v>
      </c>
    </row>
    <row r="16" spans="1:10" x14ac:dyDescent="0.25">
      <c r="A16" s="148">
        <v>5</v>
      </c>
      <c r="B16" s="309">
        <f>'Fig5'!D$12</f>
        <v>0</v>
      </c>
      <c r="C16" s="310"/>
      <c r="D16" s="309">
        <f>'Fig5'!E$12</f>
        <v>0</v>
      </c>
      <c r="E16" s="310"/>
      <c r="F16" s="309">
        <f>'Fig5'!F$12</f>
        <v>0</v>
      </c>
      <c r="G16" s="311"/>
      <c r="H16" s="149">
        <f>'Fig5'!G$12</f>
        <v>0</v>
      </c>
      <c r="I16" s="149">
        <f>'Fig5'!H$12</f>
        <v>0</v>
      </c>
      <c r="J16" s="150" t="str">
        <f>IF(I16&lt;&gt;0,SUM(I$12:I16)/COUNT(I$12:I16)," ")</f>
        <v xml:space="preserve"> </v>
      </c>
    </row>
    <row r="17" spans="1:10" x14ac:dyDescent="0.25">
      <c r="A17" s="148">
        <v>6</v>
      </c>
      <c r="B17" s="309">
        <f>'Fig6'!D$12</f>
        <v>0</v>
      </c>
      <c r="C17" s="310"/>
      <c r="D17" s="309">
        <f>'Fig6'!E$12</f>
        <v>0</v>
      </c>
      <c r="E17" s="310"/>
      <c r="F17" s="309">
        <f>'Fig6'!F$12</f>
        <v>0</v>
      </c>
      <c r="G17" s="311"/>
      <c r="H17" s="149">
        <f>'Fig6'!G$12</f>
        <v>0</v>
      </c>
      <c r="I17" s="149">
        <f>'Fig6'!H$12</f>
        <v>0</v>
      </c>
      <c r="J17" s="150" t="str">
        <f>IF(I17&lt;&gt;0,SUM(I$12:I17)/COUNT(I$12:I17)," ")</f>
        <v xml:space="preserve"> </v>
      </c>
    </row>
    <row r="18" spans="1:10" x14ac:dyDescent="0.25">
      <c r="A18" s="148">
        <v>7</v>
      </c>
      <c r="B18" s="309">
        <f>'Fig7'!D$12</f>
        <v>0</v>
      </c>
      <c r="C18" s="310"/>
      <c r="D18" s="309">
        <f>'Fig7'!E$12</f>
        <v>0</v>
      </c>
      <c r="E18" s="310"/>
      <c r="F18" s="309">
        <f>'Fig7'!F$12</f>
        <v>0</v>
      </c>
      <c r="G18" s="311"/>
      <c r="H18" s="149">
        <f>'Fig7'!G$12</f>
        <v>0</v>
      </c>
      <c r="I18" s="149">
        <f>'Fig7'!H$12</f>
        <v>0</v>
      </c>
      <c r="J18" s="150" t="str">
        <f>IF(I18&lt;&gt;0,SUM(I$12:I18)/COUNT(I$12:I18)," ")</f>
        <v xml:space="preserve"> </v>
      </c>
    </row>
    <row r="19" spans="1:10" x14ac:dyDescent="0.25">
      <c r="A19" s="148">
        <v>8</v>
      </c>
      <c r="B19" s="309">
        <f>'Fig8'!D$12</f>
        <v>0</v>
      </c>
      <c r="C19" s="310"/>
      <c r="D19" s="309">
        <f>'Fig8'!E$12</f>
        <v>0</v>
      </c>
      <c r="E19" s="310"/>
      <c r="F19" s="309">
        <f>'Fig8'!F$12</f>
        <v>0</v>
      </c>
      <c r="G19" s="311"/>
      <c r="H19" s="149">
        <f>'Fig8'!G$12</f>
        <v>0</v>
      </c>
      <c r="I19" s="149">
        <f>'Fig8'!H$12</f>
        <v>0</v>
      </c>
      <c r="J19" s="150" t="str">
        <f>IF(I19&lt;&gt;0,SUM(I$12:I19)/COUNT(I$12:I19)," ")</f>
        <v xml:space="preserve"> </v>
      </c>
    </row>
    <row r="20" spans="1:10" x14ac:dyDescent="0.25">
      <c r="A20" s="149"/>
      <c r="B20" s="151"/>
      <c r="C20" s="152"/>
      <c r="D20" s="151"/>
      <c r="E20" s="152"/>
      <c r="F20" s="151"/>
      <c r="G20" s="153"/>
      <c r="H20" s="149"/>
      <c r="I20" s="149"/>
      <c r="J20" s="149" t="str">
        <f>IF(I20&lt;&gt;0,SUM(I$12:I20)/COUNT(I$12:I20)," ")</f>
        <v xml:space="preserve"> </v>
      </c>
    </row>
    <row r="21" spans="1:10" x14ac:dyDescent="0.25">
      <c r="A21" s="173"/>
      <c r="B21" s="176"/>
      <c r="C21" s="177"/>
      <c r="D21" s="176"/>
      <c r="E21" s="177"/>
      <c r="F21" s="176"/>
      <c r="G21" s="177"/>
      <c r="H21" s="173"/>
      <c r="I21" s="173"/>
      <c r="J21" s="173"/>
    </row>
    <row r="22" spans="1:10" x14ac:dyDescent="0.25">
      <c r="A22" s="174"/>
      <c r="B22" s="174"/>
      <c r="C22" s="154" t="s">
        <v>47</v>
      </c>
      <c r="D22" s="174"/>
      <c r="E22" s="154" t="s">
        <v>47</v>
      </c>
      <c r="F22" s="174"/>
      <c r="G22" s="154" t="s">
        <v>47</v>
      </c>
      <c r="H22" s="174"/>
      <c r="I22" s="174"/>
      <c r="J22" s="174"/>
    </row>
    <row r="23" spans="1:10" x14ac:dyDescent="0.25">
      <c r="A23" s="175"/>
      <c r="B23" s="155" t="s">
        <v>48</v>
      </c>
      <c r="C23" s="156" t="s">
        <v>49</v>
      </c>
      <c r="D23" s="155" t="s">
        <v>49</v>
      </c>
      <c r="E23" s="156" t="s">
        <v>49</v>
      </c>
      <c r="F23" s="155" t="s">
        <v>50</v>
      </c>
      <c r="G23" s="157" t="s">
        <v>49</v>
      </c>
      <c r="H23" s="175"/>
      <c r="I23" s="175"/>
      <c r="J23" s="175"/>
    </row>
    <row r="24" spans="1:10" x14ac:dyDescent="0.25">
      <c r="A24" s="148">
        <v>9</v>
      </c>
      <c r="B24" s="158">
        <f>'Fig9'!D$12</f>
        <v>0</v>
      </c>
      <c r="C24" s="159">
        <f>'Fig9'!E$12</f>
        <v>0</v>
      </c>
      <c r="D24" s="158">
        <f>'Fig9'!F$12</f>
        <v>0</v>
      </c>
      <c r="E24" s="159">
        <f>'Fig9'!G$12</f>
        <v>0</v>
      </c>
      <c r="F24" s="158">
        <f>'Fig9'!H$12</f>
        <v>0</v>
      </c>
      <c r="G24" s="160">
        <f>'Fig9'!I$4</f>
        <v>0</v>
      </c>
      <c r="H24" s="149">
        <f>'Fig9'!J$12</f>
        <v>0</v>
      </c>
      <c r="I24" s="149">
        <f>'Fig9'!K$12</f>
        <v>0</v>
      </c>
      <c r="J24" s="150" t="str">
        <f>IF(I24&lt;&gt;0,SUM(I$12:I24)/COUNT(I$12:I24)," ")</f>
        <v xml:space="preserve"> </v>
      </c>
    </row>
    <row r="25" spans="1:10" x14ac:dyDescent="0.25">
      <c r="A25" s="148">
        <v>10</v>
      </c>
      <c r="B25" s="158">
        <f>'Fig10'!D$12</f>
        <v>0</v>
      </c>
      <c r="C25" s="159">
        <f>'Fig10'!E$12</f>
        <v>0</v>
      </c>
      <c r="D25" s="158">
        <f>'Fig10'!F$12</f>
        <v>0</v>
      </c>
      <c r="E25" s="159">
        <f>'Fig10'!G$12</f>
        <v>0</v>
      </c>
      <c r="F25" s="158">
        <f>'Fig10'!H$12</f>
        <v>0</v>
      </c>
      <c r="G25" s="160">
        <f>'Fig10'!I$4</f>
        <v>0</v>
      </c>
      <c r="H25" s="149">
        <f>'Fig10'!J$12</f>
        <v>0</v>
      </c>
      <c r="I25" s="149">
        <f>'Fig10'!K$12</f>
        <v>0</v>
      </c>
      <c r="J25" s="150" t="str">
        <f>IF(I25&lt;&gt;0,SUM(I$12:I25)/COUNT(I$12:I25)," ")</f>
        <v xml:space="preserve"> </v>
      </c>
    </row>
    <row r="26" spans="1:10" x14ac:dyDescent="0.25">
      <c r="A26" s="148">
        <v>11</v>
      </c>
      <c r="B26" s="158">
        <f>'Fig11'!D$12</f>
        <v>0</v>
      </c>
      <c r="C26" s="159">
        <f>'Fig11'!E$12</f>
        <v>0</v>
      </c>
      <c r="D26" s="158">
        <f>'Fig11'!F$12</f>
        <v>0</v>
      </c>
      <c r="E26" s="159">
        <f>'Fig11'!G$12</f>
        <v>0</v>
      </c>
      <c r="F26" s="158">
        <f>'Fig11'!H$12</f>
        <v>0</v>
      </c>
      <c r="G26" s="160">
        <f>'Fig11'!I$4</f>
        <v>0</v>
      </c>
      <c r="H26" s="149">
        <f>'Fig11'!J$12</f>
        <v>0</v>
      </c>
      <c r="I26" s="149">
        <f>'Fig11'!K$12</f>
        <v>0</v>
      </c>
      <c r="J26" s="150" t="str">
        <f>IF(I26&lt;&gt;0,SUM(I$12:I26)/COUNT(I$12:I26)," ")</f>
        <v xml:space="preserve"> </v>
      </c>
    </row>
    <row r="27" spans="1:10" x14ac:dyDescent="0.25">
      <c r="A27" s="148">
        <v>12</v>
      </c>
      <c r="B27" s="158">
        <f>'Fig12'!D$12</f>
        <v>0</v>
      </c>
      <c r="C27" s="159">
        <f>'Fig12'!E$12</f>
        <v>0</v>
      </c>
      <c r="D27" s="158">
        <f>'Fig12'!F$12</f>
        <v>0</v>
      </c>
      <c r="E27" s="159">
        <f>'Fig12'!G$12</f>
        <v>0</v>
      </c>
      <c r="F27" s="158">
        <f>'Fig12'!H$12</f>
        <v>0</v>
      </c>
      <c r="G27" s="160">
        <f>'Fig12'!I$4</f>
        <v>0</v>
      </c>
      <c r="H27" s="149">
        <f>'Fig12'!J$12</f>
        <v>0</v>
      </c>
      <c r="I27" s="149">
        <f>'Fig12'!K$12</f>
        <v>0</v>
      </c>
      <c r="J27" s="150" t="str">
        <f>IF(I27&lt;&gt;0,SUM(I$12:I27)/COUNT(I$12:I27)," ")</f>
        <v xml:space="preserve"> </v>
      </c>
    </row>
    <row r="28" spans="1:10" x14ac:dyDescent="0.25">
      <c r="A28" s="148">
        <v>13</v>
      </c>
      <c r="B28" s="158">
        <f>'Fig13'!D$12</f>
        <v>0</v>
      </c>
      <c r="C28" s="159">
        <f>'Fig13'!E$12</f>
        <v>0</v>
      </c>
      <c r="D28" s="158">
        <f>'Fig13'!F$12</f>
        <v>0</v>
      </c>
      <c r="E28" s="159">
        <f>'Fig13'!G$12</f>
        <v>0</v>
      </c>
      <c r="F28" s="158">
        <f>'Fig13'!H$12</f>
        <v>0</v>
      </c>
      <c r="G28" s="160">
        <f>'Fig13'!I$4</f>
        <v>0</v>
      </c>
      <c r="H28" s="149">
        <f>'Fig13'!J$12</f>
        <v>0</v>
      </c>
      <c r="I28" s="149">
        <f>'Fig13'!K$12</f>
        <v>0</v>
      </c>
      <c r="J28" s="150" t="str">
        <f>IF(I28&lt;&gt;0,SUM(I$12:I28)/COUNT(I$12:I28)," ")</f>
        <v xml:space="preserve"> </v>
      </c>
    </row>
    <row r="29" spans="1:10" x14ac:dyDescent="0.25">
      <c r="A29" s="148">
        <v>14</v>
      </c>
      <c r="B29" s="158">
        <f>'Fig14'!D$12</f>
        <v>0</v>
      </c>
      <c r="C29" s="159">
        <f>'Fig14'!E$12</f>
        <v>0</v>
      </c>
      <c r="D29" s="158">
        <f>'Fig14'!F$12</f>
        <v>0</v>
      </c>
      <c r="E29" s="159">
        <f>'Fig14'!G$12</f>
        <v>0</v>
      </c>
      <c r="F29" s="158">
        <f>'Fig14'!H$12</f>
        <v>0</v>
      </c>
      <c r="G29" s="160">
        <f>'Fig14'!I$4</f>
        <v>0</v>
      </c>
      <c r="H29" s="149">
        <f>'Fig14'!J$12</f>
        <v>0</v>
      </c>
      <c r="I29" s="149">
        <f>'Fig14'!K$12</f>
        <v>0</v>
      </c>
      <c r="J29" s="150" t="str">
        <f>IF(I29&lt;&gt;0,SUM(I$12:I29)/COUNT(I$12:I29)," ")</f>
        <v xml:space="preserve"> </v>
      </c>
    </row>
    <row r="30" spans="1:10" x14ac:dyDescent="0.25">
      <c r="A30" s="148">
        <v>15</v>
      </c>
      <c r="B30" s="158">
        <f>'Fig15'!D$12</f>
        <v>0</v>
      </c>
      <c r="C30" s="159">
        <f>'Fig15'!E$12</f>
        <v>0</v>
      </c>
      <c r="D30" s="158">
        <f>'Fig15'!F$12</f>
        <v>0</v>
      </c>
      <c r="E30" s="159">
        <f>'Fig15'!G$12</f>
        <v>0</v>
      </c>
      <c r="F30" s="158">
        <f>'Fig15'!H$12</f>
        <v>0</v>
      </c>
      <c r="G30" s="160">
        <f>'Fig15'!I$4</f>
        <v>0</v>
      </c>
      <c r="H30" s="149">
        <f>'Fig15'!J$12</f>
        <v>0</v>
      </c>
      <c r="I30" s="149">
        <f>'Fig15'!K$12</f>
        <v>0</v>
      </c>
      <c r="J30" s="150" t="str">
        <f>IF(I30&lt;&gt;0,SUM(I$12:I30)/COUNT(I$12:I30)," ")</f>
        <v xml:space="preserve"> </v>
      </c>
    </row>
    <row r="31" spans="1:10" x14ac:dyDescent="0.25">
      <c r="A31" s="148">
        <v>16</v>
      </c>
      <c r="B31" s="158">
        <f>'Fig16'!D$12</f>
        <v>0</v>
      </c>
      <c r="C31" s="159">
        <f>'Fig16'!E$12</f>
        <v>0</v>
      </c>
      <c r="D31" s="158">
        <f>'Fig16'!F$12</f>
        <v>0</v>
      </c>
      <c r="E31" s="159">
        <f>'Fig16'!G$12</f>
        <v>0</v>
      </c>
      <c r="F31" s="158">
        <f>'Fig16'!H$12</f>
        <v>0</v>
      </c>
      <c r="G31" s="160">
        <f>'Fig16'!I$4</f>
        <v>0</v>
      </c>
      <c r="H31" s="149">
        <f>'Fig16'!J$12</f>
        <v>0</v>
      </c>
      <c r="I31" s="149">
        <f>'Fig16'!K$12</f>
        <v>0</v>
      </c>
      <c r="J31" s="150" t="str">
        <f>IF(I31&lt;&gt;0,SUM(I$12:I31)/COUNT(I$12:I31)," ")</f>
        <v xml:space="preserve"> </v>
      </c>
    </row>
    <row r="32" spans="1:10" x14ac:dyDescent="0.25">
      <c r="A32" s="148">
        <v>17</v>
      </c>
      <c r="B32" s="158">
        <f>'Fig17'!D$12</f>
        <v>0</v>
      </c>
      <c r="C32" s="159">
        <f>'Fig17'!E$12</f>
        <v>0</v>
      </c>
      <c r="D32" s="158">
        <f>'Fig17'!F$12</f>
        <v>0</v>
      </c>
      <c r="E32" s="159">
        <f>'Fig17'!G$12</f>
        <v>0</v>
      </c>
      <c r="F32" s="158">
        <f>'Fig17'!H$12</f>
        <v>0</v>
      </c>
      <c r="G32" s="160">
        <f>'Fig17'!I$4</f>
        <v>0</v>
      </c>
      <c r="H32" s="149">
        <f>'Fig17'!J$12</f>
        <v>0</v>
      </c>
      <c r="I32" s="149">
        <f>'Fig17'!K$12</f>
        <v>0</v>
      </c>
      <c r="J32" s="150" t="str">
        <f>IF(I32&lt;&gt;0,SUM(I$12:I32)/COUNT(I$12:I32)," ")</f>
        <v xml:space="preserve"> </v>
      </c>
    </row>
    <row r="33" spans="1:10" x14ac:dyDescent="0.25">
      <c r="A33" s="148">
        <v>18</v>
      </c>
      <c r="B33" s="158">
        <f>'Fig18'!D$12</f>
        <v>0</v>
      </c>
      <c r="C33" s="159">
        <f>'Fig18'!E$12</f>
        <v>0</v>
      </c>
      <c r="D33" s="158">
        <f>'Fig18'!F$12</f>
        <v>0</v>
      </c>
      <c r="E33" s="159">
        <f>'Fig18'!G$12</f>
        <v>0</v>
      </c>
      <c r="F33" s="158">
        <f>'Fig18'!H$12</f>
        <v>0</v>
      </c>
      <c r="G33" s="160">
        <f>'Fig18'!I$4</f>
        <v>0</v>
      </c>
      <c r="H33" s="149">
        <f>'Fig18'!J$12</f>
        <v>0</v>
      </c>
      <c r="I33" s="149">
        <f>'Fig18'!K$12</f>
        <v>0</v>
      </c>
      <c r="J33" s="150" t="str">
        <f>IF(I33&lt;&gt;0,SUM(I$12:I33)/COUNT(I$12:I33)," ")</f>
        <v xml:space="preserve"> </v>
      </c>
    </row>
    <row r="34" spans="1:10" x14ac:dyDescent="0.25">
      <c r="A34" s="148">
        <v>19</v>
      </c>
      <c r="B34" s="158">
        <f>'Fig19'!D$12</f>
        <v>0</v>
      </c>
      <c r="C34" s="159">
        <f>'Fig19'!E$12</f>
        <v>0</v>
      </c>
      <c r="D34" s="158">
        <f>'Fig19'!F$12</f>
        <v>0</v>
      </c>
      <c r="E34" s="159">
        <f>'Fig19'!G$12</f>
        <v>0</v>
      </c>
      <c r="F34" s="158">
        <f>'Fig19'!H$12</f>
        <v>0</v>
      </c>
      <c r="G34" s="160">
        <f>'Fig19'!I$4</f>
        <v>0</v>
      </c>
      <c r="H34" s="149">
        <f>'Fig19'!J$12</f>
        <v>0</v>
      </c>
      <c r="I34" s="149">
        <f>'Fig19'!K$12</f>
        <v>0</v>
      </c>
      <c r="J34" s="150" t="str">
        <f>IF(I34&lt;&gt;0,SUM(I$12:I34)/COUNT(I$12:I34)," ")</f>
        <v xml:space="preserve"> </v>
      </c>
    </row>
    <row r="35" spans="1:10" x14ac:dyDescent="0.25">
      <c r="A35" s="148">
        <v>20</v>
      </c>
      <c r="B35" s="158">
        <f>'Fig20'!D$12</f>
        <v>0</v>
      </c>
      <c r="C35" s="159">
        <f>'Fig20'!E$12</f>
        <v>0</v>
      </c>
      <c r="D35" s="158">
        <f>'Fig20'!F$12</f>
        <v>0</v>
      </c>
      <c r="E35" s="159">
        <f>'Fig20'!G$12</f>
        <v>0</v>
      </c>
      <c r="F35" s="158">
        <f>'Fig20'!H$12</f>
        <v>0</v>
      </c>
      <c r="G35" s="160">
        <f>'Fig20'!I$4</f>
        <v>0</v>
      </c>
      <c r="H35" s="149">
        <f>'Fig20'!J$12</f>
        <v>0</v>
      </c>
      <c r="I35" s="149">
        <f>'Fig20'!K$12</f>
        <v>0</v>
      </c>
      <c r="J35" s="150" t="str">
        <f>IF(I35&lt;&gt;0,SUM(I$12:I35)/COUNT(I$12:I35)," ")</f>
        <v xml:space="preserve"> </v>
      </c>
    </row>
    <row r="36" spans="1:10" x14ac:dyDescent="0.25">
      <c r="A36" s="148">
        <v>21</v>
      </c>
      <c r="B36" s="158">
        <f>'Fig21'!D$12</f>
        <v>0</v>
      </c>
      <c r="C36" s="159">
        <f>'Fig21'!E$12</f>
        <v>0</v>
      </c>
      <c r="D36" s="158">
        <f>'Fig21'!F$12</f>
        <v>0</v>
      </c>
      <c r="E36" s="159">
        <f>'Fig21'!G$12</f>
        <v>0</v>
      </c>
      <c r="F36" s="158">
        <f>'Fig21'!H$12</f>
        <v>0</v>
      </c>
      <c r="G36" s="160">
        <f>'Fig21'!I$4</f>
        <v>0</v>
      </c>
      <c r="H36" s="149">
        <f>'Fig21'!J$12</f>
        <v>0</v>
      </c>
      <c r="I36" s="149">
        <f>'Fig21'!K$12</f>
        <v>0</v>
      </c>
      <c r="J36" s="150" t="str">
        <f>IF(I36&lt;&gt;0,SUM(I$12:I36)/COUNT(I$12:I36)," ")</f>
        <v xml:space="preserve"> </v>
      </c>
    </row>
    <row r="37" spans="1:10" x14ac:dyDescent="0.25">
      <c r="A37" s="148">
        <v>22</v>
      </c>
      <c r="B37" s="158">
        <f>'Fig22'!D$12</f>
        <v>0</v>
      </c>
      <c r="C37" s="159">
        <f>'Fig22'!E$12</f>
        <v>0</v>
      </c>
      <c r="D37" s="158">
        <f>'Fig22'!F$12</f>
        <v>0</v>
      </c>
      <c r="E37" s="159">
        <f>'Fig22'!G$12</f>
        <v>0</v>
      </c>
      <c r="F37" s="158">
        <f>'Fig22'!H$12</f>
        <v>0</v>
      </c>
      <c r="G37" s="160">
        <f>'Fig22'!I$4</f>
        <v>0</v>
      </c>
      <c r="H37" s="149">
        <f>'Fig22'!J$12</f>
        <v>0</v>
      </c>
      <c r="I37" s="149">
        <f>'Fig22'!K$12</f>
        <v>0</v>
      </c>
      <c r="J37" s="150" t="str">
        <f>IF(I37&lt;&gt;0,SUM(I$12:I37)/COUNT(I$12:I37)," ")</f>
        <v xml:space="preserve"> </v>
      </c>
    </row>
    <row r="38" spans="1:10" x14ac:dyDescent="0.25">
      <c r="A38" s="148">
        <v>23</v>
      </c>
      <c r="B38" s="158">
        <f>'Fig23'!D$12</f>
        <v>0</v>
      </c>
      <c r="C38" s="159">
        <f>'Fig23'!E$12</f>
        <v>0</v>
      </c>
      <c r="D38" s="158">
        <f>'Fig23'!F$12</f>
        <v>0</v>
      </c>
      <c r="E38" s="159">
        <f>'Fig23'!G$12</f>
        <v>0</v>
      </c>
      <c r="F38" s="158">
        <f>'Fig23'!H$12</f>
        <v>0</v>
      </c>
      <c r="G38" s="160">
        <f>'Fig23'!I$4</f>
        <v>0</v>
      </c>
      <c r="H38" s="149">
        <f>'Fig23'!J$12</f>
        <v>0</v>
      </c>
      <c r="I38" s="149">
        <f>'Fig23'!K$12</f>
        <v>0</v>
      </c>
      <c r="J38" s="150" t="str">
        <f>IF(I38&lt;&gt;0,SUM(I$12:I38)/COUNT(I$12:I38)," ")</f>
        <v xml:space="preserve"> </v>
      </c>
    </row>
    <row r="39" spans="1:10" ht="15.75" thickBot="1" x14ac:dyDescent="0.3">
      <c r="A39" s="161">
        <v>24</v>
      </c>
      <c r="B39" s="162">
        <f>'Fig24'!D$12</f>
        <v>0</v>
      </c>
      <c r="C39" s="163">
        <f>'Fig24'!E$12</f>
        <v>0</v>
      </c>
      <c r="D39" s="162">
        <f>'Fig24'!F$12</f>
        <v>0</v>
      </c>
      <c r="E39" s="163">
        <f>'Fig24'!G$12</f>
        <v>0</v>
      </c>
      <c r="F39" s="162">
        <f>'Fig24'!H$12</f>
        <v>0</v>
      </c>
      <c r="G39" s="164">
        <f>'Fig24'!I$4</f>
        <v>0</v>
      </c>
      <c r="H39" s="149">
        <f>'Fig24'!J$12</f>
        <v>0</v>
      </c>
      <c r="I39" s="149">
        <f>'Fig24'!K$12</f>
        <v>0</v>
      </c>
      <c r="J39" s="165"/>
    </row>
    <row r="40" spans="1:10" ht="15.75" thickBot="1" x14ac:dyDescent="0.3">
      <c r="A40" s="166"/>
      <c r="B40" s="166"/>
      <c r="C40" s="166"/>
      <c r="D40" s="166"/>
      <c r="E40" s="166"/>
      <c r="F40" s="167" t="s">
        <v>73</v>
      </c>
      <c r="G40" s="168"/>
      <c r="H40" s="190">
        <f>SUM(H12:H39)</f>
        <v>0</v>
      </c>
      <c r="I40" s="149">
        <f>SUM(I12:I39)</f>
        <v>0</v>
      </c>
      <c r="J40" s="139"/>
    </row>
    <row r="41" spans="1:10" ht="15.75" thickBot="1" x14ac:dyDescent="0.3">
      <c r="A41" s="137"/>
      <c r="B41" s="137"/>
      <c r="C41" s="137"/>
      <c r="D41" s="137"/>
      <c r="E41" s="137"/>
      <c r="F41" s="137"/>
      <c r="G41" s="139"/>
      <c r="H41" s="169" t="s">
        <v>59</v>
      </c>
      <c r="I41" s="165">
        <f>I40/24</f>
        <v>0</v>
      </c>
      <c r="J41" s="139"/>
    </row>
    <row r="42" spans="1:10" x14ac:dyDescent="0.25">
      <c r="A42" s="136" t="s">
        <v>51</v>
      </c>
      <c r="B42" s="137"/>
      <c r="C42" s="137"/>
      <c r="D42" s="137"/>
      <c r="E42" s="137"/>
      <c r="F42" s="137"/>
      <c r="G42" s="137"/>
      <c r="H42" s="137"/>
      <c r="I42" s="137"/>
      <c r="J42" s="139"/>
    </row>
    <row r="43" spans="1:10" x14ac:dyDescent="0.25">
      <c r="A43" s="136" t="s">
        <v>52</v>
      </c>
      <c r="B43" s="137"/>
      <c r="C43" s="137"/>
      <c r="D43" s="137"/>
      <c r="E43" s="137"/>
      <c r="F43" s="137"/>
      <c r="G43" s="137"/>
      <c r="H43" s="137"/>
      <c r="I43" s="137"/>
      <c r="J43" s="139"/>
    </row>
    <row r="44" spans="1:10" x14ac:dyDescent="0.25">
      <c r="A44" s="136" t="s">
        <v>53</v>
      </c>
      <c r="B44" s="137"/>
      <c r="C44" s="137"/>
      <c r="D44" s="137"/>
      <c r="E44" s="137"/>
      <c r="F44" s="137"/>
      <c r="G44" s="137"/>
      <c r="H44" s="137"/>
      <c r="I44" s="137"/>
      <c r="J44" s="139"/>
    </row>
    <row r="45" spans="1:10" x14ac:dyDescent="0.25">
      <c r="A45" s="136" t="s">
        <v>54</v>
      </c>
      <c r="B45" s="137"/>
      <c r="C45" s="137"/>
      <c r="D45" s="137"/>
      <c r="E45" s="137"/>
      <c r="F45" s="137"/>
      <c r="G45" s="137"/>
      <c r="H45" s="137"/>
      <c r="I45" s="137"/>
      <c r="J45" s="139"/>
    </row>
    <row r="46" spans="1:10" ht="15.75" thickBot="1" x14ac:dyDescent="0.3">
      <c r="A46" s="136"/>
      <c r="B46" s="170" t="s">
        <v>35</v>
      </c>
      <c r="C46" s="137"/>
      <c r="D46" s="137"/>
      <c r="E46" s="137"/>
      <c r="F46" s="137" t="s">
        <v>55</v>
      </c>
      <c r="G46" s="137"/>
      <c r="H46" s="137"/>
      <c r="I46" s="137"/>
      <c r="J46" s="139"/>
    </row>
    <row r="47" spans="1:10" x14ac:dyDescent="0.25">
      <c r="A47" s="136"/>
      <c r="B47" s="312" t="str">
        <f>IF(ISBLANK(Résultats!C4),"",Résultats!C4)</f>
        <v/>
      </c>
      <c r="C47" s="313"/>
      <c r="D47" s="314"/>
      <c r="E47" s="137"/>
      <c r="F47" s="260"/>
      <c r="G47" s="261"/>
      <c r="H47" s="262"/>
      <c r="I47" s="137"/>
      <c r="J47" s="139"/>
    </row>
    <row r="48" spans="1:10" x14ac:dyDescent="0.25">
      <c r="A48" s="136"/>
      <c r="B48" s="137"/>
      <c r="C48" s="137"/>
      <c r="D48" s="137"/>
      <c r="E48" s="137"/>
      <c r="F48" s="263"/>
      <c r="G48" s="264"/>
      <c r="H48" s="265"/>
      <c r="I48" s="137"/>
      <c r="J48" s="139"/>
    </row>
    <row r="49" spans="1:10" x14ac:dyDescent="0.25">
      <c r="A49" s="136"/>
      <c r="B49" s="137"/>
      <c r="C49" s="137"/>
      <c r="D49" s="137"/>
      <c r="E49" s="137"/>
      <c r="F49" s="263"/>
      <c r="G49" s="264"/>
      <c r="H49" s="265"/>
      <c r="I49" s="137"/>
      <c r="J49" s="139"/>
    </row>
    <row r="50" spans="1:10" x14ac:dyDescent="0.25">
      <c r="A50" s="136"/>
      <c r="B50" s="137"/>
      <c r="C50" s="137"/>
      <c r="D50" s="137"/>
      <c r="E50" s="137"/>
      <c r="F50" s="263"/>
      <c r="G50" s="264"/>
      <c r="H50" s="265"/>
      <c r="I50" s="137"/>
      <c r="J50" s="139"/>
    </row>
    <row r="51" spans="1:10" ht="15.75" thickBot="1" x14ac:dyDescent="0.3">
      <c r="A51" s="136"/>
      <c r="B51" s="137"/>
      <c r="C51" s="137"/>
      <c r="D51" s="137"/>
      <c r="E51" s="137"/>
      <c r="F51" s="266"/>
      <c r="G51" s="267"/>
      <c r="H51" s="268"/>
      <c r="I51" s="137"/>
      <c r="J51" s="139"/>
    </row>
    <row r="52" spans="1:10" ht="15.75" thickBot="1" x14ac:dyDescent="0.3">
      <c r="A52" s="195" t="s">
        <v>74</v>
      </c>
      <c r="B52" s="171"/>
      <c r="C52" s="171"/>
      <c r="D52" s="171"/>
      <c r="E52" s="171"/>
      <c r="F52" s="171"/>
      <c r="G52" s="171"/>
      <c r="H52" s="171"/>
      <c r="I52" s="171"/>
      <c r="J52" s="172"/>
    </row>
  </sheetData>
  <sheetProtection algorithmName="SHA-512" hashValue="vZIv/tXalYFLiwEG7vjFDnY+tRjlJqbGJMZgKgZhJw/gWwc1euw7cxzZWlNZtTsps8VfEfv4vKaZCoAVV7d/pg==" saltValue="EjXW4LCsF18AazL7g1fvDg==" spinCount="100000" sheet="1" objects="1" scenarios="1"/>
  <mergeCells count="36">
    <mergeCell ref="C4:G4"/>
    <mergeCell ref="I4:J4"/>
    <mergeCell ref="A1:J1"/>
    <mergeCell ref="B2:G2"/>
    <mergeCell ref="I2:J2"/>
    <mergeCell ref="C3:G3"/>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47:D47"/>
    <mergeCell ref="F47:H51"/>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2FF2A-5E23-465D-80AC-7628AE1A418C}">
  <sheetPr>
    <tabColor rgb="FF00B0F0"/>
  </sheetPr>
  <dimension ref="A1:J52"/>
  <sheetViews>
    <sheetView workbookViewId="0">
      <selection activeCell="B47" activeCellId="6" sqref="B2:G2 C3:G3 C4:G4 I2:J2 I3:J3 I4:J4 B47:D47"/>
    </sheetView>
  </sheetViews>
  <sheetFormatPr baseColWidth="10" defaultColWidth="10.7109375" defaultRowHeight="15" x14ac:dyDescent="0.25"/>
  <cols>
    <col min="1" max="1" width="14.42578125" customWidth="1"/>
    <col min="8" max="8" width="17" bestFit="1" customWidth="1"/>
  </cols>
  <sheetData>
    <row r="1" spans="1:10" ht="98.65" customHeight="1" x14ac:dyDescent="0.25">
      <c r="A1" s="334" t="s">
        <v>31</v>
      </c>
      <c r="B1" s="335"/>
      <c r="C1" s="335"/>
      <c r="D1" s="335"/>
      <c r="E1" s="335"/>
      <c r="F1" s="335"/>
      <c r="G1" s="335"/>
      <c r="H1" s="335"/>
      <c r="I1" s="335"/>
      <c r="J1" s="336"/>
    </row>
    <row r="2" spans="1:10" x14ac:dyDescent="0.25">
      <c r="A2" s="99" t="s">
        <v>32</v>
      </c>
      <c r="B2" s="331" t="str">
        <f>IF(ISBLANK(Résultats!A19)," ",Résultats!A19)</f>
        <v xml:space="preserve"> </v>
      </c>
      <c r="C2" s="332"/>
      <c r="D2" s="332"/>
      <c r="E2" s="332"/>
      <c r="F2" s="332"/>
      <c r="G2" s="333"/>
      <c r="H2" s="100" t="s">
        <v>33</v>
      </c>
      <c r="I2" s="331" t="str">
        <f>IF(ISBLANK(Résultats!D19),"",Résultats!D19)</f>
        <v/>
      </c>
      <c r="J2" s="337"/>
    </row>
    <row r="3" spans="1:10" x14ac:dyDescent="0.25">
      <c r="A3" s="99" t="s">
        <v>34</v>
      </c>
      <c r="B3" s="101"/>
      <c r="C3" s="331" t="str">
        <f>IF(ISBLANK(Résultats!G19),"",Résultats!G19)</f>
        <v/>
      </c>
      <c r="D3" s="332"/>
      <c r="E3" s="332"/>
      <c r="F3" s="332"/>
      <c r="G3" s="333"/>
      <c r="H3" s="100" t="s">
        <v>64</v>
      </c>
      <c r="I3" s="328" t="str">
        <f>IF(Résultats!F19="X"," moins de 21 ans","")</f>
        <v/>
      </c>
      <c r="J3" s="337"/>
    </row>
    <row r="4" spans="1:10" x14ac:dyDescent="0.25">
      <c r="A4" s="99" t="s">
        <v>36</v>
      </c>
      <c r="B4" s="100"/>
      <c r="C4" s="331" t="str">
        <f>IF(ISBLANK(Résultats!C2),"",Résultats!C2)</f>
        <v xml:space="preserve"> </v>
      </c>
      <c r="D4" s="332"/>
      <c r="E4" s="332"/>
      <c r="F4" s="332"/>
      <c r="G4" s="333"/>
      <c r="H4" s="100" t="s">
        <v>37</v>
      </c>
      <c r="I4" s="331" t="str">
        <f>IF(ISBLANK(Résultats!J2),"",Résultats!J2)</f>
        <v xml:space="preserve"> </v>
      </c>
      <c r="J4" s="337"/>
    </row>
    <row r="5" spans="1:10" x14ac:dyDescent="0.25">
      <c r="A5" s="99" t="s">
        <v>38</v>
      </c>
      <c r="B5" s="100"/>
      <c r="C5" s="100"/>
      <c r="D5" s="100"/>
      <c r="E5" s="100"/>
      <c r="F5" s="100"/>
      <c r="G5" s="100"/>
      <c r="H5" s="100"/>
      <c r="I5" s="100"/>
      <c r="J5" s="102"/>
    </row>
    <row r="6" spans="1:10" x14ac:dyDescent="0.25">
      <c r="A6" s="103" t="s">
        <v>39</v>
      </c>
      <c r="B6" s="104"/>
      <c r="C6" s="104"/>
      <c r="D6" s="104"/>
      <c r="E6" s="104"/>
      <c r="F6" s="104"/>
      <c r="G6" s="104"/>
      <c r="H6" s="100"/>
      <c r="I6" s="100"/>
      <c r="J6" s="102"/>
    </row>
    <row r="7" spans="1:10" x14ac:dyDescent="0.25">
      <c r="A7" s="103" t="s">
        <v>40</v>
      </c>
      <c r="B7" s="104"/>
      <c r="C7" s="104"/>
      <c r="D7" s="104"/>
      <c r="E7" s="104"/>
      <c r="F7" s="104"/>
      <c r="G7" s="104"/>
      <c r="H7" s="100"/>
      <c r="I7" s="100"/>
      <c r="J7" s="102"/>
    </row>
    <row r="8" spans="1:10" x14ac:dyDescent="0.25">
      <c r="A8" s="105" t="s">
        <v>41</v>
      </c>
      <c r="B8" s="106"/>
      <c r="C8" s="106"/>
      <c r="D8" s="106"/>
      <c r="E8" s="106"/>
      <c r="F8" s="106"/>
      <c r="G8" s="106"/>
      <c r="H8" s="100"/>
      <c r="I8" s="100"/>
      <c r="J8" s="102"/>
    </row>
    <row r="9" spans="1:10" x14ac:dyDescent="0.25">
      <c r="A9" s="105" t="s">
        <v>42</v>
      </c>
      <c r="B9" s="106"/>
      <c r="C9" s="106"/>
      <c r="D9" s="106"/>
      <c r="E9" s="106"/>
      <c r="F9" s="106"/>
      <c r="G9" s="106"/>
      <c r="H9" s="100"/>
      <c r="I9" s="100"/>
      <c r="J9" s="102"/>
    </row>
    <row r="10" spans="1:10" ht="15.75" thickBot="1" x14ac:dyDescent="0.3">
      <c r="A10" s="105" t="s">
        <v>43</v>
      </c>
      <c r="B10" s="106"/>
      <c r="C10" s="106"/>
      <c r="D10" s="106"/>
      <c r="E10" s="106"/>
      <c r="F10" s="106"/>
      <c r="G10" s="106"/>
      <c r="H10" s="100"/>
      <c r="I10" s="100"/>
      <c r="J10" s="102"/>
    </row>
    <row r="11" spans="1:10" ht="60" x14ac:dyDescent="0.25">
      <c r="A11" s="107" t="s">
        <v>44</v>
      </c>
      <c r="B11" s="338" t="s">
        <v>61</v>
      </c>
      <c r="C11" s="339"/>
      <c r="D11" s="338" t="s">
        <v>62</v>
      </c>
      <c r="E11" s="339"/>
      <c r="F11" s="338" t="s">
        <v>63</v>
      </c>
      <c r="G11" s="340"/>
      <c r="H11" s="108" t="s">
        <v>45</v>
      </c>
      <c r="I11" s="109" t="s">
        <v>46</v>
      </c>
      <c r="J11" s="110" t="s">
        <v>58</v>
      </c>
    </row>
    <row r="12" spans="1:10" x14ac:dyDescent="0.25">
      <c r="A12" s="111">
        <v>1</v>
      </c>
      <c r="B12" s="325">
        <f>'Fig1'!D$13</f>
        <v>0</v>
      </c>
      <c r="C12" s="326"/>
      <c r="D12" s="325">
        <f>'Fig1'!E$13</f>
        <v>0</v>
      </c>
      <c r="E12" s="326"/>
      <c r="F12" s="325">
        <f>'Fig1'!F$13</f>
        <v>0</v>
      </c>
      <c r="G12" s="327"/>
      <c r="H12" s="112">
        <f>'Fig1'!G$13</f>
        <v>0</v>
      </c>
      <c r="I12" s="112">
        <f>'Fig1'!H$13</f>
        <v>0</v>
      </c>
      <c r="J12" s="113" t="str">
        <f>IF( I13=0," ",I12)</f>
        <v xml:space="preserve"> </v>
      </c>
    </row>
    <row r="13" spans="1:10" x14ac:dyDescent="0.25">
      <c r="A13" s="111">
        <v>2</v>
      </c>
      <c r="B13" s="325">
        <f>'Fig2'!D$13</f>
        <v>0</v>
      </c>
      <c r="C13" s="326"/>
      <c r="D13" s="325">
        <f>'Fig2'!E$13</f>
        <v>0</v>
      </c>
      <c r="E13" s="326"/>
      <c r="F13" s="325">
        <f>'Fig2'!F$13</f>
        <v>0</v>
      </c>
      <c r="G13" s="327"/>
      <c r="H13" s="112">
        <f>'Fig2'!G$13</f>
        <v>0</v>
      </c>
      <c r="I13" s="112">
        <f>'Fig2'!H$13</f>
        <v>0</v>
      </c>
      <c r="J13" s="113" t="str">
        <f>IF(I13&lt;&gt;0,SUM(I$12:I13)/COUNT(I$12:I13)," ")</f>
        <v xml:space="preserve"> </v>
      </c>
    </row>
    <row r="14" spans="1:10" x14ac:dyDescent="0.25">
      <c r="A14" s="111">
        <v>3</v>
      </c>
      <c r="B14" s="325">
        <f>'Fig3'!D$13</f>
        <v>0</v>
      </c>
      <c r="C14" s="326"/>
      <c r="D14" s="325">
        <f>'Fig3'!E$13</f>
        <v>0</v>
      </c>
      <c r="E14" s="326"/>
      <c r="F14" s="325">
        <f>'Fig3'!F$13</f>
        <v>0</v>
      </c>
      <c r="G14" s="327"/>
      <c r="H14" s="112">
        <f>'Fig3'!G$13</f>
        <v>0</v>
      </c>
      <c r="I14" s="112">
        <f>'Fig3'!H$13</f>
        <v>0</v>
      </c>
      <c r="J14" s="113" t="str">
        <f>IF(I14&lt;&gt;0,SUM(I$12:I14)/COUNT(I$12:I14)," ")</f>
        <v xml:space="preserve"> </v>
      </c>
    </row>
    <row r="15" spans="1:10" x14ac:dyDescent="0.25">
      <c r="A15" s="111">
        <v>4</v>
      </c>
      <c r="B15" s="325">
        <f>'Fig4'!D$13</f>
        <v>0</v>
      </c>
      <c r="C15" s="326"/>
      <c r="D15" s="325">
        <f>'Fig4'!E$13</f>
        <v>0</v>
      </c>
      <c r="E15" s="326"/>
      <c r="F15" s="325">
        <f>'Fig4'!F$13</f>
        <v>0</v>
      </c>
      <c r="G15" s="327"/>
      <c r="H15" s="112">
        <f>'Fig4'!G$13</f>
        <v>0</v>
      </c>
      <c r="I15" s="112">
        <f>'Fig4'!H$13</f>
        <v>0</v>
      </c>
      <c r="J15" s="113" t="str">
        <f>IF(I15&lt;&gt;0,SUM(I$12:I15)/COUNT(I$12:I15)," ")</f>
        <v xml:space="preserve"> </v>
      </c>
    </row>
    <row r="16" spans="1:10" x14ac:dyDescent="0.25">
      <c r="A16" s="111">
        <v>5</v>
      </c>
      <c r="B16" s="325">
        <f>'Fig5'!D$13</f>
        <v>0</v>
      </c>
      <c r="C16" s="326"/>
      <c r="D16" s="325">
        <f>'Fig5'!E$13</f>
        <v>0</v>
      </c>
      <c r="E16" s="326"/>
      <c r="F16" s="325">
        <f>'Fig5'!F$13</f>
        <v>0</v>
      </c>
      <c r="G16" s="327"/>
      <c r="H16" s="112">
        <f>'Fig5'!G$13</f>
        <v>0</v>
      </c>
      <c r="I16" s="112">
        <f>'Fig5'!H$13</f>
        <v>0</v>
      </c>
      <c r="J16" s="113" t="str">
        <f>IF(I16&lt;&gt;0,SUM(I$12:I16)/COUNT(I$12:I16)," ")</f>
        <v xml:space="preserve"> </v>
      </c>
    </row>
    <row r="17" spans="1:10" x14ac:dyDescent="0.25">
      <c r="A17" s="111">
        <v>6</v>
      </c>
      <c r="B17" s="325">
        <f>'Fig6'!D$13</f>
        <v>0</v>
      </c>
      <c r="C17" s="326"/>
      <c r="D17" s="325">
        <f>'Fig6'!E$13</f>
        <v>0</v>
      </c>
      <c r="E17" s="326"/>
      <c r="F17" s="325">
        <f>'Fig6'!F$13</f>
        <v>0</v>
      </c>
      <c r="G17" s="327"/>
      <c r="H17" s="112">
        <f>'Fig6'!G$13</f>
        <v>0</v>
      </c>
      <c r="I17" s="112">
        <f>'Fig6'!H$13</f>
        <v>0</v>
      </c>
      <c r="J17" s="113" t="str">
        <f>IF(I17&lt;&gt;0,SUM(I$12:I17)/COUNT(I$12:I17)," ")</f>
        <v xml:space="preserve"> </v>
      </c>
    </row>
    <row r="18" spans="1:10" x14ac:dyDescent="0.25">
      <c r="A18" s="111">
        <v>7</v>
      </c>
      <c r="B18" s="325">
        <f>'Fig7'!D$13</f>
        <v>0</v>
      </c>
      <c r="C18" s="326"/>
      <c r="D18" s="325">
        <f>'Fig7'!E$13</f>
        <v>0</v>
      </c>
      <c r="E18" s="326"/>
      <c r="F18" s="325">
        <f>'Fig7'!F$13</f>
        <v>0</v>
      </c>
      <c r="G18" s="327"/>
      <c r="H18" s="112">
        <f>'Fig7'!G$13</f>
        <v>0</v>
      </c>
      <c r="I18" s="112">
        <f>'Fig7'!H$13</f>
        <v>0</v>
      </c>
      <c r="J18" s="113" t="str">
        <f>IF(I18&lt;&gt;0,SUM(I$12:I18)/COUNT(I$12:I18)," ")</f>
        <v xml:space="preserve"> </v>
      </c>
    </row>
    <row r="19" spans="1:10" x14ac:dyDescent="0.25">
      <c r="A19" s="111">
        <v>8</v>
      </c>
      <c r="B19" s="325">
        <f>'Fig8'!D$13</f>
        <v>0</v>
      </c>
      <c r="C19" s="326"/>
      <c r="D19" s="325">
        <f>'Fig8'!E$13</f>
        <v>0</v>
      </c>
      <c r="E19" s="326"/>
      <c r="F19" s="325">
        <f>'Fig8'!F$13</f>
        <v>0</v>
      </c>
      <c r="G19" s="327"/>
      <c r="H19" s="112">
        <f>'Fig8'!G$13</f>
        <v>0</v>
      </c>
      <c r="I19" s="112">
        <f>'Fig8'!H$13</f>
        <v>0</v>
      </c>
      <c r="J19" s="113" t="str">
        <f>IF(I19&lt;&gt;0,SUM(I$12:I19)/COUNT(I$12:I19)," ")</f>
        <v xml:space="preserve"> </v>
      </c>
    </row>
    <row r="20" spans="1:10" x14ac:dyDescent="0.25">
      <c r="A20" s="112"/>
      <c r="B20" s="114"/>
      <c r="C20" s="115"/>
      <c r="D20" s="114"/>
      <c r="E20" s="115"/>
      <c r="F20" s="114"/>
      <c r="G20" s="116"/>
      <c r="H20" s="112"/>
      <c r="I20" s="112"/>
      <c r="J20" s="112" t="str">
        <f>IF(I20&lt;&gt;0,SUM(I$12:I20)/COUNT(I$12:I20)," ")</f>
        <v xml:space="preserve"> </v>
      </c>
    </row>
    <row r="21" spans="1:10" x14ac:dyDescent="0.25">
      <c r="A21" s="173"/>
      <c r="B21" s="176"/>
      <c r="C21" s="177"/>
      <c r="D21" s="176"/>
      <c r="E21" s="177"/>
      <c r="F21" s="176"/>
      <c r="G21" s="177"/>
      <c r="H21" s="173"/>
      <c r="I21" s="173"/>
      <c r="J21" s="173"/>
    </row>
    <row r="22" spans="1:10" x14ac:dyDescent="0.25">
      <c r="A22" s="174"/>
      <c r="B22" s="174"/>
      <c r="C22" s="117" t="s">
        <v>47</v>
      </c>
      <c r="D22" s="174"/>
      <c r="E22" s="117" t="s">
        <v>47</v>
      </c>
      <c r="F22" s="174"/>
      <c r="G22" s="117" t="s">
        <v>47</v>
      </c>
      <c r="H22" s="174"/>
      <c r="I22" s="174"/>
      <c r="J22" s="174"/>
    </row>
    <row r="23" spans="1:10" x14ac:dyDescent="0.25">
      <c r="A23" s="175"/>
      <c r="B23" s="118" t="s">
        <v>48</v>
      </c>
      <c r="C23" s="119" t="s">
        <v>49</v>
      </c>
      <c r="D23" s="118" t="s">
        <v>49</v>
      </c>
      <c r="E23" s="119" t="s">
        <v>49</v>
      </c>
      <c r="F23" s="118" t="s">
        <v>50</v>
      </c>
      <c r="G23" s="120" t="s">
        <v>49</v>
      </c>
      <c r="H23" s="175"/>
      <c r="I23" s="175"/>
      <c r="J23" s="175"/>
    </row>
    <row r="24" spans="1:10" x14ac:dyDescent="0.25">
      <c r="A24" s="111">
        <v>9</v>
      </c>
      <c r="B24" s="121">
        <f>'Fig9'!D$13</f>
        <v>0</v>
      </c>
      <c r="C24" s="122">
        <f>'Fig9'!E$13</f>
        <v>0</v>
      </c>
      <c r="D24" s="121">
        <f>'Fig9'!F$13</f>
        <v>0</v>
      </c>
      <c r="E24" s="122">
        <f>'Fig9'!G$13</f>
        <v>0</v>
      </c>
      <c r="F24" s="121">
        <f>'Fig9'!H$13</f>
        <v>0</v>
      </c>
      <c r="G24" s="123">
        <f>'Fig9'!I$13</f>
        <v>0</v>
      </c>
      <c r="H24" s="112">
        <f>'Fig9'!J$13</f>
        <v>0</v>
      </c>
      <c r="I24" s="112">
        <f>'Fig9'!K$13</f>
        <v>0</v>
      </c>
      <c r="J24" s="113" t="str">
        <f>IF(I24&lt;&gt;0,SUM(I$12:I24)/COUNT(I$12:I24)," ")</f>
        <v xml:space="preserve"> </v>
      </c>
    </row>
    <row r="25" spans="1:10" x14ac:dyDescent="0.25">
      <c r="A25" s="111">
        <v>10</v>
      </c>
      <c r="B25" s="121">
        <f>'Fig10'!D$13</f>
        <v>0</v>
      </c>
      <c r="C25" s="122">
        <f>'Fig10'!E$13</f>
        <v>0</v>
      </c>
      <c r="D25" s="121">
        <f>'Fig10'!F$13</f>
        <v>0</v>
      </c>
      <c r="E25" s="122">
        <f>'Fig10'!G$13</f>
        <v>0</v>
      </c>
      <c r="F25" s="121">
        <f>'Fig10'!H$13</f>
        <v>0</v>
      </c>
      <c r="G25" s="123">
        <f>'Fig10'!I$13</f>
        <v>0</v>
      </c>
      <c r="H25" s="112">
        <f>'Fig10'!J$13</f>
        <v>0</v>
      </c>
      <c r="I25" s="112">
        <f>'Fig10'!K$13</f>
        <v>0</v>
      </c>
      <c r="J25" s="113" t="str">
        <f>IF(I25&lt;&gt;0,SUM(I$12:I25)/COUNT(I$12:I25)," ")</f>
        <v xml:space="preserve"> </v>
      </c>
    </row>
    <row r="26" spans="1:10" x14ac:dyDescent="0.25">
      <c r="A26" s="111">
        <v>11</v>
      </c>
      <c r="B26" s="121">
        <f>'Fig11'!D$13</f>
        <v>0</v>
      </c>
      <c r="C26" s="122">
        <f>'Fig11'!E$13</f>
        <v>0</v>
      </c>
      <c r="D26" s="121">
        <f>'Fig11'!F$13</f>
        <v>0</v>
      </c>
      <c r="E26" s="122">
        <f>'Fig11'!G$13</f>
        <v>0</v>
      </c>
      <c r="F26" s="121">
        <f>'Fig11'!H$13</f>
        <v>0</v>
      </c>
      <c r="G26" s="123">
        <f>'Fig11'!I$13</f>
        <v>0</v>
      </c>
      <c r="H26" s="112">
        <f>'Fig11'!J$13</f>
        <v>0</v>
      </c>
      <c r="I26" s="112">
        <f>'Fig11'!K$13</f>
        <v>0</v>
      </c>
      <c r="J26" s="113" t="str">
        <f>IF(I26&lt;&gt;0,SUM(I$12:I26)/COUNT(I$12:I26)," ")</f>
        <v xml:space="preserve"> </v>
      </c>
    </row>
    <row r="27" spans="1:10" x14ac:dyDescent="0.25">
      <c r="A27" s="111">
        <v>12</v>
      </c>
      <c r="B27" s="121">
        <f>'Fig12'!D$13</f>
        <v>0</v>
      </c>
      <c r="C27" s="122">
        <f>'Fig12'!E$13</f>
        <v>0</v>
      </c>
      <c r="D27" s="121">
        <f>'Fig12'!F$13</f>
        <v>0</v>
      </c>
      <c r="E27" s="122">
        <f>'Fig12'!G$13</f>
        <v>0</v>
      </c>
      <c r="F27" s="121">
        <f>'Fig12'!H$13</f>
        <v>0</v>
      </c>
      <c r="G27" s="123">
        <f>'Fig12'!I$13</f>
        <v>0</v>
      </c>
      <c r="H27" s="112">
        <f>'Fig12'!J$13</f>
        <v>0</v>
      </c>
      <c r="I27" s="112">
        <f>'Fig12'!K$13</f>
        <v>0</v>
      </c>
      <c r="J27" s="113" t="str">
        <f>IF(I27&lt;&gt;0,SUM(I$12:I27)/COUNT(I$12:I27)," ")</f>
        <v xml:space="preserve"> </v>
      </c>
    </row>
    <row r="28" spans="1:10" x14ac:dyDescent="0.25">
      <c r="A28" s="111">
        <v>13</v>
      </c>
      <c r="B28" s="121">
        <f>'Fig13'!D$13</f>
        <v>0</v>
      </c>
      <c r="C28" s="122">
        <f>'Fig13'!E$13</f>
        <v>0</v>
      </c>
      <c r="D28" s="121">
        <f>'Fig13'!F$13</f>
        <v>0</v>
      </c>
      <c r="E28" s="122">
        <f>'Fig13'!G$13</f>
        <v>0</v>
      </c>
      <c r="F28" s="121">
        <f>'Fig13'!H$13</f>
        <v>0</v>
      </c>
      <c r="G28" s="123">
        <f>'Fig13'!I$13</f>
        <v>0</v>
      </c>
      <c r="H28" s="112">
        <f>'Fig13'!J$13</f>
        <v>0</v>
      </c>
      <c r="I28" s="112">
        <f>'Fig13'!K$13</f>
        <v>0</v>
      </c>
      <c r="J28" s="113" t="str">
        <f>IF(I28&lt;&gt;0,SUM(I$12:I28)/COUNT(I$12:I28)," ")</f>
        <v xml:space="preserve"> </v>
      </c>
    </row>
    <row r="29" spans="1:10" x14ac:dyDescent="0.25">
      <c r="A29" s="111">
        <v>14</v>
      </c>
      <c r="B29" s="121">
        <f>'Fig14'!D$13</f>
        <v>0</v>
      </c>
      <c r="C29" s="122">
        <f>'Fig14'!E$13</f>
        <v>0</v>
      </c>
      <c r="D29" s="121">
        <f>'Fig14'!F$13</f>
        <v>0</v>
      </c>
      <c r="E29" s="122">
        <f>'Fig14'!G$13</f>
        <v>0</v>
      </c>
      <c r="F29" s="121">
        <f>'Fig14'!H$13</f>
        <v>0</v>
      </c>
      <c r="G29" s="123">
        <f>'Fig14'!I$13</f>
        <v>0</v>
      </c>
      <c r="H29" s="112">
        <f>'Fig14'!J$13</f>
        <v>0</v>
      </c>
      <c r="I29" s="112">
        <f>'Fig14'!K$13</f>
        <v>0</v>
      </c>
      <c r="J29" s="113" t="str">
        <f>IF(I29&lt;&gt;0,SUM(I$12:I29)/COUNT(I$12:I29)," ")</f>
        <v xml:space="preserve"> </v>
      </c>
    </row>
    <row r="30" spans="1:10" x14ac:dyDescent="0.25">
      <c r="A30" s="111">
        <v>15</v>
      </c>
      <c r="B30" s="121">
        <f>'Fig15'!D$13</f>
        <v>0</v>
      </c>
      <c r="C30" s="122">
        <f>'Fig15'!E$13</f>
        <v>0</v>
      </c>
      <c r="D30" s="121">
        <f>'Fig15'!F$13</f>
        <v>0</v>
      </c>
      <c r="E30" s="122">
        <f>'Fig15'!G$13</f>
        <v>0</v>
      </c>
      <c r="F30" s="121">
        <f>'Fig15'!H$13</f>
        <v>0</v>
      </c>
      <c r="G30" s="123">
        <f>'Fig15'!I$13</f>
        <v>0</v>
      </c>
      <c r="H30" s="112">
        <f>'Fig15'!J$13</f>
        <v>0</v>
      </c>
      <c r="I30" s="112">
        <f>'Fig15'!K$13</f>
        <v>0</v>
      </c>
      <c r="J30" s="113" t="str">
        <f>IF(I30&lt;&gt;0,SUM(I$12:I30)/COUNT(I$12:I30)," ")</f>
        <v xml:space="preserve"> </v>
      </c>
    </row>
    <row r="31" spans="1:10" x14ac:dyDescent="0.25">
      <c r="A31" s="111">
        <v>16</v>
      </c>
      <c r="B31" s="121">
        <f>'Fig16'!D$13</f>
        <v>0</v>
      </c>
      <c r="C31" s="122">
        <f>'Fig16'!E$13</f>
        <v>0</v>
      </c>
      <c r="D31" s="121">
        <f>'Fig16'!F$13</f>
        <v>0</v>
      </c>
      <c r="E31" s="122">
        <f>'Fig16'!G$13</f>
        <v>0</v>
      </c>
      <c r="F31" s="121">
        <f>'Fig16'!H$13</f>
        <v>0</v>
      </c>
      <c r="G31" s="123">
        <f>'Fig16'!I$13</f>
        <v>0</v>
      </c>
      <c r="H31" s="112">
        <f>'Fig16'!J$13</f>
        <v>0</v>
      </c>
      <c r="I31" s="112">
        <f>'Fig16'!K$13</f>
        <v>0</v>
      </c>
      <c r="J31" s="113" t="str">
        <f>IF(I31&lt;&gt;0,SUM(I$12:I31)/COUNT(I$12:I31)," ")</f>
        <v xml:space="preserve"> </v>
      </c>
    </row>
    <row r="32" spans="1:10" x14ac:dyDescent="0.25">
      <c r="A32" s="111">
        <v>17</v>
      </c>
      <c r="B32" s="121">
        <f>'Fig17'!D$13</f>
        <v>0</v>
      </c>
      <c r="C32" s="122">
        <f>'Fig17'!E$13</f>
        <v>0</v>
      </c>
      <c r="D32" s="121">
        <f>'Fig17'!F$13</f>
        <v>0</v>
      </c>
      <c r="E32" s="122">
        <f>'Fig17'!G$13</f>
        <v>0</v>
      </c>
      <c r="F32" s="121">
        <f>'Fig17'!H$13</f>
        <v>0</v>
      </c>
      <c r="G32" s="123">
        <f>'Fig17'!I$13</f>
        <v>0</v>
      </c>
      <c r="H32" s="112">
        <f>'Fig17'!J$13</f>
        <v>0</v>
      </c>
      <c r="I32" s="112">
        <f>'Fig17'!K$13</f>
        <v>0</v>
      </c>
      <c r="J32" s="113" t="str">
        <f>IF(I32&lt;&gt;0,SUM(I$12:I32)/COUNT(I$12:I32)," ")</f>
        <v xml:space="preserve"> </v>
      </c>
    </row>
    <row r="33" spans="1:10" x14ac:dyDescent="0.25">
      <c r="A33" s="111">
        <v>18</v>
      </c>
      <c r="B33" s="121">
        <f>'Fig18'!D$13</f>
        <v>0</v>
      </c>
      <c r="C33" s="122">
        <f>'Fig18'!E$13</f>
        <v>0</v>
      </c>
      <c r="D33" s="121">
        <f>'Fig18'!F$13</f>
        <v>0</v>
      </c>
      <c r="E33" s="122">
        <f>'Fig18'!G$13</f>
        <v>0</v>
      </c>
      <c r="F33" s="121">
        <f>'Fig18'!H$13</f>
        <v>0</v>
      </c>
      <c r="G33" s="123">
        <f>'Fig18'!I$13</f>
        <v>0</v>
      </c>
      <c r="H33" s="112">
        <f>'Fig18'!J$13</f>
        <v>0</v>
      </c>
      <c r="I33" s="112">
        <f>'Fig18'!K$13</f>
        <v>0</v>
      </c>
      <c r="J33" s="113" t="str">
        <f>IF(I33&lt;&gt;0,SUM(I$12:I33)/COUNT(I$12:I33)," ")</f>
        <v xml:space="preserve"> </v>
      </c>
    </row>
    <row r="34" spans="1:10" x14ac:dyDescent="0.25">
      <c r="A34" s="111">
        <v>19</v>
      </c>
      <c r="B34" s="121">
        <f>'Fig19'!D$13</f>
        <v>0</v>
      </c>
      <c r="C34" s="122">
        <f>'Fig19'!E$13</f>
        <v>0</v>
      </c>
      <c r="D34" s="121">
        <f>'Fig19'!F$13</f>
        <v>0</v>
      </c>
      <c r="E34" s="122">
        <f>'Fig19'!G$13</f>
        <v>0</v>
      </c>
      <c r="F34" s="121">
        <f>'Fig19'!H$13</f>
        <v>0</v>
      </c>
      <c r="G34" s="123">
        <f>'Fig19'!I$13</f>
        <v>0</v>
      </c>
      <c r="H34" s="112">
        <f>'Fig19'!J$13</f>
        <v>0</v>
      </c>
      <c r="I34" s="112">
        <f>'Fig19'!K$13</f>
        <v>0</v>
      </c>
      <c r="J34" s="113" t="str">
        <f>IF(I34&lt;&gt;0,SUM(I$12:I34)/COUNT(I$12:I34)," ")</f>
        <v xml:space="preserve"> </v>
      </c>
    </row>
    <row r="35" spans="1:10" x14ac:dyDescent="0.25">
      <c r="A35" s="111">
        <v>20</v>
      </c>
      <c r="B35" s="121">
        <f>'Fig20'!D$13</f>
        <v>0</v>
      </c>
      <c r="C35" s="122">
        <f>'Fig20'!E$13</f>
        <v>0</v>
      </c>
      <c r="D35" s="121">
        <f>'Fig20'!F$13</f>
        <v>0</v>
      </c>
      <c r="E35" s="122">
        <f>'Fig20'!G$13</f>
        <v>0</v>
      </c>
      <c r="F35" s="121">
        <f>'Fig20'!H$13</f>
        <v>0</v>
      </c>
      <c r="G35" s="123">
        <f>'Fig20'!I$13</f>
        <v>0</v>
      </c>
      <c r="H35" s="112">
        <f>'Fig20'!J$13</f>
        <v>0</v>
      </c>
      <c r="I35" s="112">
        <f>'Fig20'!K$13</f>
        <v>0</v>
      </c>
      <c r="J35" s="113" t="str">
        <f>IF(I35&lt;&gt;0,SUM(I$12:I35)/COUNT(I$12:I35)," ")</f>
        <v xml:space="preserve"> </v>
      </c>
    </row>
    <row r="36" spans="1:10" x14ac:dyDescent="0.25">
      <c r="A36" s="111">
        <v>21</v>
      </c>
      <c r="B36" s="121">
        <f>'Fig21'!D$13</f>
        <v>0</v>
      </c>
      <c r="C36" s="122">
        <f>'Fig21'!E$13</f>
        <v>0</v>
      </c>
      <c r="D36" s="121">
        <f>'Fig21'!F$13</f>
        <v>0</v>
      </c>
      <c r="E36" s="122">
        <f>'Fig21'!G$13</f>
        <v>0</v>
      </c>
      <c r="F36" s="121">
        <f>'Fig21'!H$13</f>
        <v>0</v>
      </c>
      <c r="G36" s="123">
        <f>'Fig21'!I$13</f>
        <v>0</v>
      </c>
      <c r="H36" s="112">
        <f>'Fig21'!J$13</f>
        <v>0</v>
      </c>
      <c r="I36" s="112">
        <f>'Fig21'!K$13</f>
        <v>0</v>
      </c>
      <c r="J36" s="113" t="str">
        <f>IF(I36&lt;&gt;0,SUM(I$12:I36)/COUNT(I$12:I36)," ")</f>
        <v xml:space="preserve"> </v>
      </c>
    </row>
    <row r="37" spans="1:10" x14ac:dyDescent="0.25">
      <c r="A37" s="111">
        <v>22</v>
      </c>
      <c r="B37" s="121">
        <f>'Fig22'!D$13</f>
        <v>0</v>
      </c>
      <c r="C37" s="122">
        <f>'Fig22'!E$13</f>
        <v>0</v>
      </c>
      <c r="D37" s="121">
        <f>'Fig22'!F$13</f>
        <v>0</v>
      </c>
      <c r="E37" s="122">
        <f>'Fig22'!G$13</f>
        <v>0</v>
      </c>
      <c r="F37" s="121">
        <f>'Fig22'!H$13</f>
        <v>0</v>
      </c>
      <c r="G37" s="123">
        <f>'Fig22'!I$13</f>
        <v>0</v>
      </c>
      <c r="H37" s="112">
        <f>'Fig22'!J$13</f>
        <v>0</v>
      </c>
      <c r="I37" s="112">
        <f>'Fig22'!K$13</f>
        <v>0</v>
      </c>
      <c r="J37" s="113" t="str">
        <f>IF(I37&lt;&gt;0,SUM(I$12:I37)/COUNT(I$12:I37)," ")</f>
        <v xml:space="preserve"> </v>
      </c>
    </row>
    <row r="38" spans="1:10" x14ac:dyDescent="0.25">
      <c r="A38" s="111">
        <v>23</v>
      </c>
      <c r="B38" s="121">
        <f>'Fig23'!D$13</f>
        <v>0</v>
      </c>
      <c r="C38" s="122">
        <f>'Fig23'!E$13</f>
        <v>0</v>
      </c>
      <c r="D38" s="121">
        <f>'Fig23'!F$13</f>
        <v>0</v>
      </c>
      <c r="E38" s="122">
        <f>'Fig23'!G$13</f>
        <v>0</v>
      </c>
      <c r="F38" s="121">
        <f>'Fig23'!H$13</f>
        <v>0</v>
      </c>
      <c r="G38" s="123">
        <f>'Fig23'!I$13</f>
        <v>0</v>
      </c>
      <c r="H38" s="112">
        <f>'Fig23'!J$13</f>
        <v>0</v>
      </c>
      <c r="I38" s="112">
        <f>'Fig23'!K$13</f>
        <v>0</v>
      </c>
      <c r="J38" s="113" t="str">
        <f>IF(I38&lt;&gt;0,SUM(I$12:I38)/COUNT(I$12:I38)," ")</f>
        <v xml:space="preserve"> </v>
      </c>
    </row>
    <row r="39" spans="1:10" ht="15.75" thickBot="1" x14ac:dyDescent="0.3">
      <c r="A39" s="124">
        <v>24</v>
      </c>
      <c r="B39" s="125">
        <f>'Fig24'!D$13</f>
        <v>0</v>
      </c>
      <c r="C39" s="126">
        <f>'Fig24'!E$13</f>
        <v>0</v>
      </c>
      <c r="D39" s="125">
        <f>'Fig24'!F$13</f>
        <v>0</v>
      </c>
      <c r="E39" s="126">
        <f>'Fig24'!G$13</f>
        <v>0</v>
      </c>
      <c r="F39" s="125">
        <f>'Fig24'!H$13</f>
        <v>0</v>
      </c>
      <c r="G39" s="127">
        <f>'Fig24'!I$13</f>
        <v>0</v>
      </c>
      <c r="H39" s="112">
        <f>'Fig24'!J$13</f>
        <v>0</v>
      </c>
      <c r="I39" s="112">
        <f>'Fig24'!K$13</f>
        <v>0</v>
      </c>
      <c r="J39" s="128"/>
    </row>
    <row r="40" spans="1:10" ht="15.75" thickBot="1" x14ac:dyDescent="0.3">
      <c r="A40" s="129"/>
      <c r="B40" s="129"/>
      <c r="C40" s="129"/>
      <c r="D40" s="129"/>
      <c r="E40" s="129"/>
      <c r="F40" s="130" t="s">
        <v>73</v>
      </c>
      <c r="G40" s="131"/>
      <c r="H40" s="189">
        <f>SUM(H12:H39)</f>
        <v>0</v>
      </c>
      <c r="I40" s="112">
        <f>SUM(I12:I39)</f>
        <v>0</v>
      </c>
      <c r="J40" s="102"/>
    </row>
    <row r="41" spans="1:10" ht="15.75" thickBot="1" x14ac:dyDescent="0.3">
      <c r="A41" s="100"/>
      <c r="B41" s="100"/>
      <c r="C41" s="100"/>
      <c r="D41" s="100"/>
      <c r="E41" s="100"/>
      <c r="F41" s="100"/>
      <c r="G41" s="102"/>
      <c r="H41" s="132" t="s">
        <v>59</v>
      </c>
      <c r="I41" s="128">
        <f>I40/24</f>
        <v>0</v>
      </c>
      <c r="J41" s="102"/>
    </row>
    <row r="42" spans="1:10" x14ac:dyDescent="0.25">
      <c r="A42" s="99" t="s">
        <v>51</v>
      </c>
      <c r="B42" s="100"/>
      <c r="C42" s="100"/>
      <c r="D42" s="100"/>
      <c r="E42" s="100"/>
      <c r="F42" s="100"/>
      <c r="G42" s="100"/>
      <c r="H42" s="100"/>
      <c r="I42" s="100"/>
      <c r="J42" s="102"/>
    </row>
    <row r="43" spans="1:10" x14ac:dyDescent="0.25">
      <c r="A43" s="99" t="s">
        <v>52</v>
      </c>
      <c r="B43" s="100"/>
      <c r="C43" s="100"/>
      <c r="D43" s="100"/>
      <c r="E43" s="100"/>
      <c r="F43" s="100"/>
      <c r="G43" s="100"/>
      <c r="H43" s="100"/>
      <c r="I43" s="100"/>
      <c r="J43" s="102"/>
    </row>
    <row r="44" spans="1:10" x14ac:dyDescent="0.25">
      <c r="A44" s="99" t="s">
        <v>53</v>
      </c>
      <c r="B44" s="100"/>
      <c r="C44" s="100"/>
      <c r="D44" s="100"/>
      <c r="E44" s="100"/>
      <c r="F44" s="100"/>
      <c r="G44" s="100"/>
      <c r="H44" s="100"/>
      <c r="I44" s="100"/>
      <c r="J44" s="102"/>
    </row>
    <row r="45" spans="1:10" x14ac:dyDescent="0.25">
      <c r="A45" s="99" t="s">
        <v>54</v>
      </c>
      <c r="B45" s="100"/>
      <c r="C45" s="100"/>
      <c r="D45" s="100"/>
      <c r="E45" s="100"/>
      <c r="F45" s="100"/>
      <c r="G45" s="100"/>
      <c r="H45" s="100"/>
      <c r="I45" s="100"/>
      <c r="J45" s="102"/>
    </row>
    <row r="46" spans="1:10" ht="15.75" thickBot="1" x14ac:dyDescent="0.3">
      <c r="A46" s="99"/>
      <c r="B46" s="133" t="s">
        <v>35</v>
      </c>
      <c r="C46" s="100"/>
      <c r="D46" s="100"/>
      <c r="E46" s="100"/>
      <c r="F46" s="100" t="s">
        <v>55</v>
      </c>
      <c r="G46" s="100"/>
      <c r="H46" s="100"/>
      <c r="I46" s="100"/>
      <c r="J46" s="102"/>
    </row>
    <row r="47" spans="1:10" x14ac:dyDescent="0.25">
      <c r="A47" s="99"/>
      <c r="B47" s="328" t="str">
        <f>IF(ISBLANK(Résultats!C4),"",Résultats!C4)</f>
        <v/>
      </c>
      <c r="C47" s="329"/>
      <c r="D47" s="330"/>
      <c r="E47" s="100"/>
      <c r="F47" s="285"/>
      <c r="G47" s="286"/>
      <c r="H47" s="287"/>
      <c r="I47" s="100"/>
      <c r="J47" s="102"/>
    </row>
    <row r="48" spans="1:10" x14ac:dyDescent="0.25">
      <c r="A48" s="99"/>
      <c r="B48" s="100"/>
      <c r="C48" s="100"/>
      <c r="D48" s="100"/>
      <c r="E48" s="100"/>
      <c r="F48" s="288"/>
      <c r="G48" s="289"/>
      <c r="H48" s="290"/>
      <c r="I48" s="100"/>
      <c r="J48" s="102"/>
    </row>
    <row r="49" spans="1:10" x14ac:dyDescent="0.25">
      <c r="A49" s="99"/>
      <c r="B49" s="100"/>
      <c r="C49" s="100"/>
      <c r="D49" s="100"/>
      <c r="E49" s="100"/>
      <c r="F49" s="288"/>
      <c r="G49" s="289"/>
      <c r="H49" s="290"/>
      <c r="I49" s="100"/>
      <c r="J49" s="102"/>
    </row>
    <row r="50" spans="1:10" x14ac:dyDescent="0.25">
      <c r="A50" s="99"/>
      <c r="B50" s="100"/>
      <c r="C50" s="100"/>
      <c r="D50" s="100"/>
      <c r="E50" s="100"/>
      <c r="F50" s="288"/>
      <c r="G50" s="289"/>
      <c r="H50" s="290"/>
      <c r="I50" s="100"/>
      <c r="J50" s="102"/>
    </row>
    <row r="51" spans="1:10" ht="15.75" thickBot="1" x14ac:dyDescent="0.3">
      <c r="A51" s="99"/>
      <c r="B51" s="100"/>
      <c r="C51" s="100"/>
      <c r="D51" s="100"/>
      <c r="E51" s="100"/>
      <c r="F51" s="291"/>
      <c r="G51" s="226"/>
      <c r="H51" s="292"/>
      <c r="I51" s="100"/>
      <c r="J51" s="102"/>
    </row>
    <row r="52" spans="1:10" ht="15.75" thickBot="1" x14ac:dyDescent="0.3">
      <c r="A52" s="196" t="s">
        <v>74</v>
      </c>
      <c r="B52" s="134"/>
      <c r="C52" s="134"/>
      <c r="D52" s="134"/>
      <c r="E52" s="134"/>
      <c r="F52" s="134"/>
      <c r="G52" s="134"/>
      <c r="H52" s="134"/>
      <c r="I52" s="134"/>
      <c r="J52" s="135"/>
    </row>
  </sheetData>
  <sheetProtection algorithmName="SHA-512" hashValue="Frniq9SgvQ3WXitpiwWYEErtRjQRq3jHczPvuLj3QLuDqt7FnDc0Ty8PYzMWOVYL/DGh9rHarkWZQB6salxuMQ==" saltValue="90yBiiwflV/sSrhhcyYlhg==" spinCount="100000" sheet="1" objects="1" scenarios="1"/>
  <mergeCells count="36">
    <mergeCell ref="C4:G4"/>
    <mergeCell ref="I4:J4"/>
    <mergeCell ref="A1:J1"/>
    <mergeCell ref="B2:G2"/>
    <mergeCell ref="I2:J2"/>
    <mergeCell ref="C3:G3"/>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47:D47"/>
    <mergeCell ref="F47:H5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D1:I22"/>
  <sheetViews>
    <sheetView workbookViewId="0">
      <selection activeCell="D1" sqref="D1:H1"/>
    </sheetView>
  </sheetViews>
  <sheetFormatPr baseColWidth="10" defaultColWidth="10.7109375" defaultRowHeight="15" x14ac:dyDescent="0.25"/>
  <cols>
    <col min="3" max="3" width="16.28515625" customWidth="1"/>
    <col min="4" max="4" width="7.28515625" customWidth="1"/>
    <col min="5" max="5" width="8.42578125" customWidth="1"/>
    <col min="6" max="6" width="8" customWidth="1"/>
    <col min="7" max="7" width="19" customWidth="1"/>
    <col min="8" max="8" width="13.28515625" customWidth="1"/>
    <col min="9" max="9" width="10.7109375" customWidth="1"/>
  </cols>
  <sheetData>
    <row r="1" spans="4:9" ht="54" customHeight="1" thickBot="1" x14ac:dyDescent="0.3">
      <c r="D1" s="200" t="s">
        <v>75</v>
      </c>
      <c r="E1" s="200" t="s">
        <v>76</v>
      </c>
      <c r="F1" s="200" t="s">
        <v>77</v>
      </c>
      <c r="G1" s="201" t="s">
        <v>45</v>
      </c>
      <c r="H1" s="202" t="s">
        <v>57</v>
      </c>
      <c r="I1" s="1"/>
    </row>
    <row r="2" spans="4:9" x14ac:dyDescent="0.25">
      <c r="D2" s="19"/>
      <c r="E2" s="19"/>
      <c r="F2" s="19"/>
      <c r="G2" s="203">
        <f>D2+E2+F2</f>
        <v>0</v>
      </c>
      <c r="H2" s="19"/>
      <c r="I2" s="1" t="str">
        <f>IF(ISBLANK(Résultats!D8),"Joueur 1",Résultats!D8)</f>
        <v>Joueur 1</v>
      </c>
    </row>
    <row r="3" spans="4:9" x14ac:dyDescent="0.25">
      <c r="D3" s="20"/>
      <c r="E3" s="20"/>
      <c r="F3" s="20"/>
      <c r="G3" s="204">
        <f>D3+E3+F3</f>
        <v>0</v>
      </c>
      <c r="H3" s="20"/>
      <c r="I3" s="207" t="str">
        <f>IF(ISBLANK(Résultats!D9),"Joueur 2",Résultats!D9)</f>
        <v>Joueur 2</v>
      </c>
    </row>
    <row r="4" spans="4:9" x14ac:dyDescent="0.25">
      <c r="D4" s="40"/>
      <c r="E4" s="40"/>
      <c r="F4" s="40"/>
      <c r="G4" s="205">
        <f t="shared" ref="G4:G7" si="0">D4+E4+F4</f>
        <v>0</v>
      </c>
      <c r="H4" s="40"/>
      <c r="I4" s="208" t="str">
        <f>IF(ISBLANK(Résultats!D10),"Joueur 3",Résultats!D10)</f>
        <v>Joueur 3</v>
      </c>
    </row>
    <row r="5" spans="4:9" x14ac:dyDescent="0.25">
      <c r="D5" s="41"/>
      <c r="E5" s="41"/>
      <c r="F5" s="41"/>
      <c r="G5" s="206">
        <f t="shared" si="0"/>
        <v>0</v>
      </c>
      <c r="H5" s="41"/>
      <c r="I5" s="209" t="str">
        <f>IF(ISBLANK(Résultats!D11),"Joueur 4",Résultats!D11)</f>
        <v>Joueur 4</v>
      </c>
    </row>
    <row r="6" spans="4:9" x14ac:dyDescent="0.25">
      <c r="D6" s="19"/>
      <c r="E6" s="19"/>
      <c r="F6" s="19"/>
      <c r="G6" s="203">
        <f t="shared" si="0"/>
        <v>0</v>
      </c>
      <c r="H6" s="19"/>
      <c r="I6" s="1" t="str">
        <f>IF(ISBLANK(Résultats!D12),"Joueur 5",Résultats!D12)</f>
        <v>Joueur 5</v>
      </c>
    </row>
    <row r="7" spans="4:9" x14ac:dyDescent="0.25">
      <c r="D7" s="20"/>
      <c r="E7" s="20"/>
      <c r="F7" s="20"/>
      <c r="G7" s="204">
        <f t="shared" si="0"/>
        <v>0</v>
      </c>
      <c r="H7" s="20"/>
      <c r="I7" s="207" t="str">
        <f>IF(ISBLANK(Résultats!D13),"Joueur 6",Résultats!D13)</f>
        <v>Joueur 6</v>
      </c>
    </row>
    <row r="8" spans="4:9" x14ac:dyDescent="0.25">
      <c r="D8" s="40"/>
      <c r="E8" s="40"/>
      <c r="F8" s="40"/>
      <c r="G8" s="205">
        <f t="shared" ref="G8:G21" si="1">D8+E8+F8</f>
        <v>0</v>
      </c>
      <c r="H8" s="40"/>
      <c r="I8" s="208" t="str">
        <f>IF(ISBLANK(Résultats!D14),"Joueur 7",Résultats!D14)</f>
        <v>Joueur 7</v>
      </c>
    </row>
    <row r="9" spans="4:9" x14ac:dyDescent="0.25">
      <c r="D9" s="41"/>
      <c r="E9" s="41"/>
      <c r="F9" s="41"/>
      <c r="G9" s="206">
        <f t="shared" si="1"/>
        <v>0</v>
      </c>
      <c r="H9" s="41"/>
      <c r="I9" s="209" t="str">
        <f>IF(ISBLANK(Résultats!D15),"Joueur 8",Résultats!D15)</f>
        <v>Joueur 8</v>
      </c>
    </row>
    <row r="10" spans="4:9" x14ac:dyDescent="0.25">
      <c r="D10" s="19"/>
      <c r="E10" s="19"/>
      <c r="F10" s="19"/>
      <c r="G10" s="203">
        <f t="shared" si="1"/>
        <v>0</v>
      </c>
      <c r="H10" s="19"/>
      <c r="I10" s="1" t="str">
        <f>IF(ISBLANK(Résultats!D16),"Joueur 9",Résultats!D16)</f>
        <v>Joueur 9</v>
      </c>
    </row>
    <row r="11" spans="4:9" x14ac:dyDescent="0.25">
      <c r="D11" s="20"/>
      <c r="E11" s="20"/>
      <c r="F11" s="20"/>
      <c r="G11" s="204">
        <f t="shared" si="1"/>
        <v>0</v>
      </c>
      <c r="H11" s="20"/>
      <c r="I11" s="207" t="str">
        <f>IF(ISBLANK(Résultats!D17),"Joueur 10",Résultats!D17)</f>
        <v>Joueur 10</v>
      </c>
    </row>
    <row r="12" spans="4:9" x14ac:dyDescent="0.25">
      <c r="D12" s="40"/>
      <c r="E12" s="40"/>
      <c r="F12" s="40"/>
      <c r="G12" s="205">
        <f t="shared" si="1"/>
        <v>0</v>
      </c>
      <c r="H12" s="40"/>
      <c r="I12" s="208" t="str">
        <f>IF(ISBLANK(Résultats!D18),"Joueur 11",Résultats!D18)</f>
        <v>Joueur 11</v>
      </c>
    </row>
    <row r="13" spans="4:9" x14ac:dyDescent="0.25">
      <c r="D13" s="41"/>
      <c r="E13" s="41"/>
      <c r="F13" s="41"/>
      <c r="G13" s="206">
        <f t="shared" si="1"/>
        <v>0</v>
      </c>
      <c r="H13" s="41"/>
      <c r="I13" s="209" t="str">
        <f>IF(ISBLANK(Résultats!D19),"Joueur 12",Résultats!D19)</f>
        <v>Joueur 12</v>
      </c>
    </row>
    <row r="14" spans="4:9" x14ac:dyDescent="0.25">
      <c r="D14" s="19"/>
      <c r="E14" s="19"/>
      <c r="F14" s="19"/>
      <c r="G14" s="203">
        <f t="shared" si="1"/>
        <v>0</v>
      </c>
      <c r="H14" s="19"/>
      <c r="I14" s="1" t="str">
        <f>IF(ISBLANK(Résultats!D20),"Joueur 13",Résultats!D20)</f>
        <v>Joueur 13</v>
      </c>
    </row>
    <row r="15" spans="4:9" x14ac:dyDescent="0.25">
      <c r="D15" s="20"/>
      <c r="E15" s="20"/>
      <c r="F15" s="20"/>
      <c r="G15" s="204">
        <f t="shared" si="1"/>
        <v>0</v>
      </c>
      <c r="H15" s="20"/>
      <c r="I15" s="207" t="str">
        <f>IF(ISBLANK(Résultats!D21),"Joueur 14",Résultats!D21)</f>
        <v>Joueur 14</v>
      </c>
    </row>
    <row r="16" spans="4:9" x14ac:dyDescent="0.25">
      <c r="D16" s="40"/>
      <c r="E16" s="40"/>
      <c r="F16" s="40"/>
      <c r="G16" s="205">
        <f t="shared" si="1"/>
        <v>0</v>
      </c>
      <c r="H16" s="40"/>
      <c r="I16" s="208" t="str">
        <f>IF(ISBLANK(Résultats!D22),"Joueur 15",Résultats!D22)</f>
        <v>Joueur 15</v>
      </c>
    </row>
    <row r="17" spans="4:9" x14ac:dyDescent="0.25">
      <c r="D17" s="41"/>
      <c r="E17" s="41"/>
      <c r="F17" s="41"/>
      <c r="G17" s="206">
        <f t="shared" si="1"/>
        <v>0</v>
      </c>
      <c r="H17" s="41"/>
      <c r="I17" s="209" t="str">
        <f>IF(ISBLANK(Résultats!D23),"Joueur 16",Résultats!D23)</f>
        <v>Joueur 16</v>
      </c>
    </row>
    <row r="18" spans="4:9" x14ac:dyDescent="0.25">
      <c r="D18" s="19"/>
      <c r="E18" s="19"/>
      <c r="F18" s="19"/>
      <c r="G18" s="203">
        <f t="shared" si="1"/>
        <v>0</v>
      </c>
      <c r="H18" s="19"/>
      <c r="I18" s="1" t="str">
        <f>IF(ISBLANK(Résultats!D24),"Joueur 17",Résultats!D24)</f>
        <v>Joueur 17</v>
      </c>
    </row>
    <row r="19" spans="4:9" x14ac:dyDescent="0.25">
      <c r="D19" s="20"/>
      <c r="E19" s="20"/>
      <c r="F19" s="20"/>
      <c r="G19" s="204">
        <f t="shared" si="1"/>
        <v>0</v>
      </c>
      <c r="H19" s="20"/>
      <c r="I19" s="207" t="str">
        <f>IF(ISBLANK(Résultats!D25),"Joueur 18",Résultats!D25)</f>
        <v>Joueur 18</v>
      </c>
    </row>
    <row r="20" spans="4:9" x14ac:dyDescent="0.25">
      <c r="D20" s="40"/>
      <c r="E20" s="40"/>
      <c r="F20" s="40"/>
      <c r="G20" s="205">
        <f t="shared" si="1"/>
        <v>0</v>
      </c>
      <c r="H20" s="40"/>
      <c r="I20" s="208" t="str">
        <f>IF(ISBLANK(Résultats!D26),"Joueur 19",Résultats!D26)</f>
        <v>Joueur 19</v>
      </c>
    </row>
    <row r="21" spans="4:9" x14ac:dyDescent="0.25">
      <c r="D21" s="41"/>
      <c r="E21" s="41"/>
      <c r="F21" s="41"/>
      <c r="G21" s="206">
        <f t="shared" si="1"/>
        <v>0</v>
      </c>
      <c r="H21" s="41"/>
      <c r="I21" s="209" t="str">
        <f>IF(ISBLANK(Résultats!D27),"Joueur 20",Résultats!D27)</f>
        <v>Joueur 20</v>
      </c>
    </row>
    <row r="22" spans="4:9" x14ac:dyDescent="0.25">
      <c r="D22" s="192" t="s">
        <v>74</v>
      </c>
    </row>
  </sheetData>
  <sheetProtection algorithmName="SHA-512" hashValue="TD3QWuJp6PsyXspEzDytEu9kMfUm7UAAfy/SfPP3iYbeCR2N2a4vTlnpERN8/pFmi7WtAbhSUSFA3jzsT6/CUg==" saltValue="CrmKMYpaZI15yygRLwNU2w==" spinCount="100000" sheet="1" objects="1" scenarios="1"/>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604E7-EDEE-4246-9C0A-6BDA3516E10F}">
  <dimension ref="A1:J52"/>
  <sheetViews>
    <sheetView showGridLines="0" workbookViewId="0">
      <selection activeCell="B47" activeCellId="6" sqref="B2:G2 C3:G3 C4:G4 I2:J2 I3:J3 I4:J4 B47:D47"/>
    </sheetView>
  </sheetViews>
  <sheetFormatPr baseColWidth="10" defaultColWidth="10.7109375" defaultRowHeight="15" x14ac:dyDescent="0.25"/>
  <cols>
    <col min="1" max="1" width="14.42578125" customWidth="1"/>
    <col min="8" max="8" width="17" bestFit="1" customWidth="1"/>
  </cols>
  <sheetData>
    <row r="1" spans="1:10" ht="98.65" customHeight="1" x14ac:dyDescent="0.25">
      <c r="A1" s="269" t="s">
        <v>31</v>
      </c>
      <c r="B1" s="270"/>
      <c r="C1" s="270"/>
      <c r="D1" s="270"/>
      <c r="E1" s="270"/>
      <c r="F1" s="270"/>
      <c r="G1" s="270"/>
      <c r="H1" s="270"/>
      <c r="I1" s="270"/>
      <c r="J1" s="271"/>
    </row>
    <row r="2" spans="1:10" x14ac:dyDescent="0.25">
      <c r="A2" s="28" t="s">
        <v>32</v>
      </c>
      <c r="B2" s="275" t="str">
        <f>IF(ISBLANK(Résultats!A20)," ",Résultats!A20)</f>
        <v xml:space="preserve"> </v>
      </c>
      <c r="C2" s="276"/>
      <c r="D2" s="276"/>
      <c r="E2" s="276"/>
      <c r="F2" s="276"/>
      <c r="G2" s="277"/>
      <c r="H2" s="29" t="s">
        <v>33</v>
      </c>
      <c r="I2" s="275" t="str">
        <f>IF(ISBLANK(Résultats!D20),"",Résultats!D20)</f>
        <v/>
      </c>
      <c r="J2" s="278"/>
    </row>
    <row r="3" spans="1:10" x14ac:dyDescent="0.25">
      <c r="A3" s="28" t="s">
        <v>34</v>
      </c>
      <c r="B3" s="30"/>
      <c r="C3" s="275" t="str">
        <f>IF(ISBLANK(Résultats!G20),"",Résultats!G20)</f>
        <v/>
      </c>
      <c r="D3" s="276"/>
      <c r="E3" s="276"/>
      <c r="F3" s="276"/>
      <c r="G3" s="277"/>
      <c r="H3" s="29" t="s">
        <v>65</v>
      </c>
      <c r="I3" s="275" t="str">
        <f>IF(Résultats!F20="X"," moins de 21 ans","")</f>
        <v/>
      </c>
      <c r="J3" s="278"/>
    </row>
    <row r="4" spans="1:10" x14ac:dyDescent="0.25">
      <c r="A4" s="28" t="s">
        <v>36</v>
      </c>
      <c r="B4" s="29"/>
      <c r="C4" s="275" t="str">
        <f>IF(ISBLANK(Résultats!C2),"",Résultats!C2)</f>
        <v xml:space="preserve"> </v>
      </c>
      <c r="D4" s="276"/>
      <c r="E4" s="276"/>
      <c r="F4" s="276"/>
      <c r="G4" s="277"/>
      <c r="H4" s="29" t="s">
        <v>37</v>
      </c>
      <c r="I4" s="275" t="str">
        <f>IF(ISBLANK(Résultats!J2),"",Résultats!J2)</f>
        <v xml:space="preserve"> </v>
      </c>
      <c r="J4" s="278"/>
    </row>
    <row r="5" spans="1:10" x14ac:dyDescent="0.25">
      <c r="A5" s="28" t="s">
        <v>38</v>
      </c>
      <c r="B5" s="29"/>
      <c r="C5" s="29"/>
      <c r="D5" s="29"/>
      <c r="E5" s="29"/>
      <c r="F5" s="29"/>
      <c r="G5" s="29"/>
      <c r="H5" s="29"/>
      <c r="I5" s="29"/>
      <c r="J5" s="31"/>
    </row>
    <row r="6" spans="1:10" x14ac:dyDescent="0.25">
      <c r="A6" s="32" t="s">
        <v>39</v>
      </c>
      <c r="B6" s="33"/>
      <c r="C6" s="33"/>
      <c r="D6" s="33"/>
      <c r="E6" s="33"/>
      <c r="F6" s="33"/>
      <c r="G6" s="33"/>
      <c r="H6" s="29"/>
      <c r="I6" s="29"/>
      <c r="J6" s="31"/>
    </row>
    <row r="7" spans="1:10" x14ac:dyDescent="0.25">
      <c r="A7" s="32" t="s">
        <v>40</v>
      </c>
      <c r="B7" s="33"/>
      <c r="C7" s="33"/>
      <c r="D7" s="33"/>
      <c r="E7" s="33"/>
      <c r="F7" s="33"/>
      <c r="G7" s="33"/>
      <c r="H7" s="29"/>
      <c r="I7" s="29"/>
      <c r="J7" s="31"/>
    </row>
    <row r="8" spans="1:10" x14ac:dyDescent="0.25">
      <c r="A8" s="34" t="s">
        <v>41</v>
      </c>
      <c r="B8" s="35"/>
      <c r="C8" s="35"/>
      <c r="D8" s="35"/>
      <c r="E8" s="35"/>
      <c r="F8" s="35"/>
      <c r="G8" s="35"/>
      <c r="H8" s="29"/>
      <c r="I8" s="29"/>
      <c r="J8" s="31"/>
    </row>
    <row r="9" spans="1:10" x14ac:dyDescent="0.25">
      <c r="A9" s="34" t="s">
        <v>42</v>
      </c>
      <c r="B9" s="35"/>
      <c r="C9" s="35"/>
      <c r="D9" s="35"/>
      <c r="E9" s="35"/>
      <c r="F9" s="35"/>
      <c r="G9" s="35"/>
      <c r="H9" s="29"/>
      <c r="I9" s="29"/>
      <c r="J9" s="31"/>
    </row>
    <row r="10" spans="1:10" ht="15.75" thickBot="1" x14ac:dyDescent="0.3">
      <c r="A10" s="34" t="s">
        <v>43</v>
      </c>
      <c r="B10" s="35"/>
      <c r="C10" s="35"/>
      <c r="D10" s="35"/>
      <c r="E10" s="35"/>
      <c r="F10" s="35"/>
      <c r="G10" s="35"/>
      <c r="H10" s="29"/>
      <c r="I10" s="29"/>
      <c r="J10" s="31"/>
    </row>
    <row r="11" spans="1:10" ht="60" x14ac:dyDescent="0.25">
      <c r="A11" s="66" t="s">
        <v>44</v>
      </c>
      <c r="B11" s="281" t="s">
        <v>61</v>
      </c>
      <c r="C11" s="282"/>
      <c r="D11" s="281" t="s">
        <v>62</v>
      </c>
      <c r="E11" s="282"/>
      <c r="F11" s="281" t="s">
        <v>63</v>
      </c>
      <c r="G11" s="284"/>
      <c r="H11" s="56" t="s">
        <v>45</v>
      </c>
      <c r="I11" s="62" t="s">
        <v>46</v>
      </c>
      <c r="J11" s="64" t="s">
        <v>58</v>
      </c>
    </row>
    <row r="12" spans="1:10" x14ac:dyDescent="0.25">
      <c r="A12" s="67">
        <v>1</v>
      </c>
      <c r="B12" s="279">
        <f>'Fig1'!D$14</f>
        <v>0</v>
      </c>
      <c r="C12" s="280"/>
      <c r="D12" s="279">
        <f>'Fig1'!E$14</f>
        <v>0</v>
      </c>
      <c r="E12" s="280"/>
      <c r="F12" s="279">
        <f>'Fig1'!F$14</f>
        <v>0</v>
      </c>
      <c r="G12" s="283"/>
      <c r="H12" s="57">
        <f>'Fig1'!G$14</f>
        <v>0</v>
      </c>
      <c r="I12" s="57">
        <f>'Fig1'!H$14</f>
        <v>0</v>
      </c>
      <c r="J12" s="65" t="str">
        <f>IF( I13=0," ",I12)</f>
        <v xml:space="preserve"> </v>
      </c>
    </row>
    <row r="13" spans="1:10" x14ac:dyDescent="0.25">
      <c r="A13" s="67">
        <v>2</v>
      </c>
      <c r="B13" s="279">
        <f>'Fig2'!D$14</f>
        <v>0</v>
      </c>
      <c r="C13" s="280"/>
      <c r="D13" s="279">
        <f>'Fig2'!E$14</f>
        <v>0</v>
      </c>
      <c r="E13" s="280"/>
      <c r="F13" s="279">
        <f>'Fig2'!F$14</f>
        <v>0</v>
      </c>
      <c r="G13" s="283"/>
      <c r="H13" s="57">
        <f>'Fig2'!G$14</f>
        <v>0</v>
      </c>
      <c r="I13" s="57">
        <f>'Fig2'!H$14</f>
        <v>0</v>
      </c>
      <c r="J13" s="65" t="str">
        <f>IF(I13&lt;&gt;0,SUM(I$12:I13)/COUNT(I$12:I13)," ")</f>
        <v xml:space="preserve"> </v>
      </c>
    </row>
    <row r="14" spans="1:10" x14ac:dyDescent="0.25">
      <c r="A14" s="67">
        <v>3</v>
      </c>
      <c r="B14" s="279">
        <f>'Fig3'!D$14</f>
        <v>0</v>
      </c>
      <c r="C14" s="280"/>
      <c r="D14" s="279">
        <f>'Fig3'!E$14</f>
        <v>0</v>
      </c>
      <c r="E14" s="280"/>
      <c r="F14" s="279">
        <f>'Fig3'!F$14</f>
        <v>0</v>
      </c>
      <c r="G14" s="283"/>
      <c r="H14" s="57">
        <f>'Fig3'!G$14</f>
        <v>0</v>
      </c>
      <c r="I14" s="57">
        <f>'Fig3'!H$14</f>
        <v>0</v>
      </c>
      <c r="J14" s="65" t="str">
        <f>IF(I14&lt;&gt;0,SUM(I$12:I14)/COUNT(I$12:I14)," ")</f>
        <v xml:space="preserve"> </v>
      </c>
    </row>
    <row r="15" spans="1:10" x14ac:dyDescent="0.25">
      <c r="A15" s="67">
        <v>4</v>
      </c>
      <c r="B15" s="279">
        <f>'Fig4'!D$14</f>
        <v>0</v>
      </c>
      <c r="C15" s="280"/>
      <c r="D15" s="279">
        <f>'Fig4'!E$14</f>
        <v>0</v>
      </c>
      <c r="E15" s="280"/>
      <c r="F15" s="279">
        <f>'Fig4'!F$14</f>
        <v>0</v>
      </c>
      <c r="G15" s="283"/>
      <c r="H15" s="57">
        <f>'Fig4'!G$14</f>
        <v>0</v>
      </c>
      <c r="I15" s="57">
        <f>'Fig4'!H$14</f>
        <v>0</v>
      </c>
      <c r="J15" s="65" t="str">
        <f>IF(I15&lt;&gt;0,SUM(I$12:I15)/COUNT(I$12:I15)," ")</f>
        <v xml:space="preserve"> </v>
      </c>
    </row>
    <row r="16" spans="1:10" x14ac:dyDescent="0.25">
      <c r="A16" s="67">
        <v>5</v>
      </c>
      <c r="B16" s="279">
        <f>'Fig5'!D$14</f>
        <v>0</v>
      </c>
      <c r="C16" s="280"/>
      <c r="D16" s="279">
        <f>'Fig5'!E$14</f>
        <v>0</v>
      </c>
      <c r="E16" s="280"/>
      <c r="F16" s="279">
        <f>'Fig5'!F$14</f>
        <v>0</v>
      </c>
      <c r="G16" s="283"/>
      <c r="H16" s="57">
        <f>'Fig5'!G$14</f>
        <v>0</v>
      </c>
      <c r="I16" s="57">
        <f>'Fig5'!H$14</f>
        <v>0</v>
      </c>
      <c r="J16" s="65" t="str">
        <f>IF(I16&lt;&gt;0,SUM(I$12:I16)/COUNT(I$12:I16)," ")</f>
        <v xml:space="preserve"> </v>
      </c>
    </row>
    <row r="17" spans="1:10" x14ac:dyDescent="0.25">
      <c r="A17" s="67">
        <v>6</v>
      </c>
      <c r="B17" s="279">
        <f>'Fig6'!D$14</f>
        <v>0</v>
      </c>
      <c r="C17" s="280"/>
      <c r="D17" s="279">
        <f>'Fig6'!E$14</f>
        <v>0</v>
      </c>
      <c r="E17" s="280"/>
      <c r="F17" s="279">
        <f>'Fig6'!F$14</f>
        <v>0</v>
      </c>
      <c r="G17" s="283"/>
      <c r="H17" s="57">
        <f>'Fig6'!G$14</f>
        <v>0</v>
      </c>
      <c r="I17" s="57">
        <f>'Fig6'!H$14</f>
        <v>0</v>
      </c>
      <c r="J17" s="65" t="str">
        <f>IF(I17&lt;&gt;0,SUM(I$12:I17)/COUNT(I$12:I17)," ")</f>
        <v xml:space="preserve"> </v>
      </c>
    </row>
    <row r="18" spans="1:10" x14ac:dyDescent="0.25">
      <c r="A18" s="67">
        <v>7</v>
      </c>
      <c r="B18" s="279">
        <f>'Fig7'!D$14</f>
        <v>0</v>
      </c>
      <c r="C18" s="280"/>
      <c r="D18" s="279">
        <f>'Fig7'!E$14</f>
        <v>0</v>
      </c>
      <c r="E18" s="280"/>
      <c r="F18" s="279">
        <f>'Fig7'!F$14</f>
        <v>0</v>
      </c>
      <c r="G18" s="283"/>
      <c r="H18" s="57">
        <f>'Fig7'!G$14</f>
        <v>0</v>
      </c>
      <c r="I18" s="57">
        <f>'Fig7'!H$14</f>
        <v>0</v>
      </c>
      <c r="J18" s="65" t="str">
        <f>IF(I18&lt;&gt;0,SUM(I$12:I18)/COUNT(I$12:I18)," ")</f>
        <v xml:space="preserve"> </v>
      </c>
    </row>
    <row r="19" spans="1:10" x14ac:dyDescent="0.25">
      <c r="A19" s="67">
        <v>8</v>
      </c>
      <c r="B19" s="279">
        <f>'Fig8'!D$14</f>
        <v>0</v>
      </c>
      <c r="C19" s="280"/>
      <c r="D19" s="279">
        <f>'Fig8'!E$14</f>
        <v>0</v>
      </c>
      <c r="E19" s="280"/>
      <c r="F19" s="279">
        <f>'Fig8'!F$14</f>
        <v>0</v>
      </c>
      <c r="G19" s="283"/>
      <c r="H19" s="57">
        <f>'Fig8'!G$14</f>
        <v>0</v>
      </c>
      <c r="I19" s="57">
        <f>'Fig8'!H$14</f>
        <v>0</v>
      </c>
      <c r="J19" s="65" t="str">
        <f>IF(I19&lt;&gt;0,SUM(I$12:I19)/COUNT(I$12:I19)," ")</f>
        <v xml:space="preserve"> </v>
      </c>
    </row>
    <row r="20" spans="1:10" x14ac:dyDescent="0.25">
      <c r="A20" s="57"/>
      <c r="B20" s="45"/>
      <c r="C20" s="46"/>
      <c r="D20" s="45"/>
      <c r="E20" s="46"/>
      <c r="F20" s="45"/>
      <c r="G20" s="43"/>
      <c r="H20" s="57"/>
      <c r="I20" s="57"/>
      <c r="J20" s="57" t="str">
        <f>IF(I20&lt;&gt;0,SUM(I$12:I20)/COUNT(I$12:I20)," ")</f>
        <v xml:space="preserve"> </v>
      </c>
    </row>
    <row r="21" spans="1:10" x14ac:dyDescent="0.25">
      <c r="A21" s="58"/>
      <c r="B21" s="17"/>
      <c r="C21" s="47"/>
      <c r="D21" s="17"/>
      <c r="E21" s="47"/>
      <c r="F21" s="17"/>
      <c r="G21" s="16"/>
      <c r="H21" s="58"/>
      <c r="I21" s="58"/>
      <c r="J21" s="59" t="str">
        <f>IF(I21&lt;&gt;0,SUM(I$12:I21)/COUNT(I$12:I21)," ")</f>
        <v xml:space="preserve"> </v>
      </c>
    </row>
    <row r="22" spans="1:10" x14ac:dyDescent="0.25">
      <c r="A22" s="59"/>
      <c r="B22" s="69"/>
      <c r="C22" s="48" t="s">
        <v>47</v>
      </c>
      <c r="D22" s="69"/>
      <c r="E22" s="48" t="s">
        <v>47</v>
      </c>
      <c r="F22" s="69"/>
      <c r="G22" s="54" t="s">
        <v>47</v>
      </c>
      <c r="H22" s="59"/>
      <c r="I22" s="59"/>
      <c r="J22" s="59" t="str">
        <f>IF(I22&lt;&gt;0,SUM(I$12:I22)/COUNT(I$12:I22)," ")</f>
        <v xml:space="preserve"> </v>
      </c>
    </row>
    <row r="23" spans="1:10" x14ac:dyDescent="0.25">
      <c r="A23" s="60"/>
      <c r="B23" s="49" t="s">
        <v>48</v>
      </c>
      <c r="C23" s="50" t="s">
        <v>49</v>
      </c>
      <c r="D23" s="49" t="s">
        <v>49</v>
      </c>
      <c r="E23" s="50" t="s">
        <v>49</v>
      </c>
      <c r="F23" s="49" t="s">
        <v>50</v>
      </c>
      <c r="G23" s="53" t="s">
        <v>49</v>
      </c>
      <c r="H23" s="60"/>
      <c r="I23" s="60"/>
      <c r="J23" s="59" t="str">
        <f>IF(I23&lt;&gt;0,SUM(I$12:I23)/COUNT(I$12:I23)," ")</f>
        <v xml:space="preserve"> </v>
      </c>
    </row>
    <row r="24" spans="1:10" x14ac:dyDescent="0.25">
      <c r="A24" s="67">
        <v>9</v>
      </c>
      <c r="B24" s="36">
        <f>'Fig9'!D$14</f>
        <v>0</v>
      </c>
      <c r="C24" s="38">
        <f>'Fig9'!E$14</f>
        <v>0</v>
      </c>
      <c r="D24" s="36">
        <f>'Fig9'!F$14</f>
        <v>0</v>
      </c>
      <c r="E24" s="38">
        <f>'Fig9'!G$14</f>
        <v>0</v>
      </c>
      <c r="F24" s="36">
        <f>'Fig9'!H$14</f>
        <v>0</v>
      </c>
      <c r="G24" s="37">
        <f>'Fig9'!I$14</f>
        <v>0</v>
      </c>
      <c r="H24" s="57">
        <f>'Fig9'!J$14</f>
        <v>0</v>
      </c>
      <c r="I24" s="57">
        <f>'Fig9'!K$14</f>
        <v>0</v>
      </c>
      <c r="J24" s="65" t="str">
        <f>IF(I24&lt;&gt;0,SUM(I$12:I24)/COUNT(I$12:I24)," ")</f>
        <v xml:space="preserve"> </v>
      </c>
    </row>
    <row r="25" spans="1:10" x14ac:dyDescent="0.25">
      <c r="A25" s="67">
        <v>10</v>
      </c>
      <c r="B25" s="36">
        <f>'Fig10'!D$14</f>
        <v>0</v>
      </c>
      <c r="C25" s="38">
        <f>'Fig10'!E$14</f>
        <v>0</v>
      </c>
      <c r="D25" s="36">
        <f>'Fig10'!F$14</f>
        <v>0</v>
      </c>
      <c r="E25" s="38">
        <f>'Fig10'!G$14</f>
        <v>0</v>
      </c>
      <c r="F25" s="36">
        <f>'Fig10'!H$14</f>
        <v>0</v>
      </c>
      <c r="G25" s="37">
        <f>'Fig10'!I$14</f>
        <v>0</v>
      </c>
      <c r="H25" s="57">
        <f>'Fig10'!J$14</f>
        <v>0</v>
      </c>
      <c r="I25" s="57">
        <f>'Fig10'!K$14</f>
        <v>0</v>
      </c>
      <c r="J25" s="65" t="str">
        <f>IF(I25&lt;&gt;0,SUM(I$12:I25)/COUNT(I$12:I25)," ")</f>
        <v xml:space="preserve"> </v>
      </c>
    </row>
    <row r="26" spans="1:10" x14ac:dyDescent="0.25">
      <c r="A26" s="67">
        <v>11</v>
      </c>
      <c r="B26" s="36">
        <f>'Fig11'!D$14</f>
        <v>0</v>
      </c>
      <c r="C26" s="38">
        <f>'Fig11'!E$14</f>
        <v>0</v>
      </c>
      <c r="D26" s="36">
        <f>'Fig11'!F$14</f>
        <v>0</v>
      </c>
      <c r="E26" s="38">
        <f>'Fig11'!G$14</f>
        <v>0</v>
      </c>
      <c r="F26" s="36">
        <f>'Fig11'!H$14</f>
        <v>0</v>
      </c>
      <c r="G26" s="37">
        <f>'Fig11'!I$14</f>
        <v>0</v>
      </c>
      <c r="H26" s="57">
        <f>'Fig11'!J$14</f>
        <v>0</v>
      </c>
      <c r="I26" s="57">
        <f>'Fig11'!K$14</f>
        <v>0</v>
      </c>
      <c r="J26" s="65" t="str">
        <f>IF(I26&lt;&gt;0,SUM(I$12:I26)/COUNT(I$12:I26)," ")</f>
        <v xml:space="preserve"> </v>
      </c>
    </row>
    <row r="27" spans="1:10" x14ac:dyDescent="0.25">
      <c r="A27" s="67">
        <v>12</v>
      </c>
      <c r="B27" s="36">
        <f>'Fig12'!D$14</f>
        <v>0</v>
      </c>
      <c r="C27" s="38">
        <f>'Fig12'!E$14</f>
        <v>0</v>
      </c>
      <c r="D27" s="36">
        <f>'Fig12'!F$14</f>
        <v>0</v>
      </c>
      <c r="E27" s="38">
        <f>'Fig12'!G$14</f>
        <v>0</v>
      </c>
      <c r="F27" s="36">
        <f>'Fig12'!H$14</f>
        <v>0</v>
      </c>
      <c r="G27" s="37">
        <f>'Fig12'!I$14</f>
        <v>0</v>
      </c>
      <c r="H27" s="57">
        <f>'Fig12'!J$14</f>
        <v>0</v>
      </c>
      <c r="I27" s="57">
        <f>'Fig12'!K$14</f>
        <v>0</v>
      </c>
      <c r="J27" s="65" t="str">
        <f>IF(I27&lt;&gt;0,SUM(I$12:I27)/COUNT(I$12:I27)," ")</f>
        <v xml:space="preserve"> </v>
      </c>
    </row>
    <row r="28" spans="1:10" x14ac:dyDescent="0.25">
      <c r="A28" s="67">
        <v>13</v>
      </c>
      <c r="B28" s="36">
        <f>'Fig13'!D$14</f>
        <v>0</v>
      </c>
      <c r="C28" s="38">
        <f>'Fig13'!E$14</f>
        <v>0</v>
      </c>
      <c r="D28" s="36">
        <f>'Fig13'!F$14</f>
        <v>0</v>
      </c>
      <c r="E28" s="38">
        <f>'Fig13'!G$14</f>
        <v>0</v>
      </c>
      <c r="F28" s="36">
        <f>'Fig13'!H$14</f>
        <v>0</v>
      </c>
      <c r="G28" s="37">
        <f>'Fig13'!I$14</f>
        <v>0</v>
      </c>
      <c r="H28" s="57">
        <f>'Fig13'!J$14</f>
        <v>0</v>
      </c>
      <c r="I28" s="57">
        <f>'Fig13'!K$14</f>
        <v>0</v>
      </c>
      <c r="J28" s="65" t="str">
        <f>IF(I28&lt;&gt;0,SUM(I$12:I28)/COUNT(I$12:I28)," ")</f>
        <v xml:space="preserve"> </v>
      </c>
    </row>
    <row r="29" spans="1:10" x14ac:dyDescent="0.25">
      <c r="A29" s="67">
        <v>14</v>
      </c>
      <c r="B29" s="36">
        <f>'Fig14'!D$14</f>
        <v>0</v>
      </c>
      <c r="C29" s="38">
        <f>'Fig14'!E$14</f>
        <v>0</v>
      </c>
      <c r="D29" s="36">
        <f>'Fig14'!F$14</f>
        <v>0</v>
      </c>
      <c r="E29" s="38">
        <f>'Fig14'!G$14</f>
        <v>0</v>
      </c>
      <c r="F29" s="36">
        <f>'Fig14'!H$14</f>
        <v>0</v>
      </c>
      <c r="G29" s="37">
        <f>'Fig14'!I$14</f>
        <v>0</v>
      </c>
      <c r="H29" s="57">
        <f>'Fig14'!J$14</f>
        <v>0</v>
      </c>
      <c r="I29" s="57">
        <f>'Fig14'!K$14</f>
        <v>0</v>
      </c>
      <c r="J29" s="65" t="str">
        <f>IF(I29&lt;&gt;0,SUM(I$12:I29)/COUNT(I$12:I29)," ")</f>
        <v xml:space="preserve"> </v>
      </c>
    </row>
    <row r="30" spans="1:10" x14ac:dyDescent="0.25">
      <c r="A30" s="67">
        <v>15</v>
      </c>
      <c r="B30" s="36">
        <f>'Fig15'!D$14</f>
        <v>0</v>
      </c>
      <c r="C30" s="38">
        <f>'Fig15'!E$14</f>
        <v>0</v>
      </c>
      <c r="D30" s="36">
        <f>'Fig15'!F$14</f>
        <v>0</v>
      </c>
      <c r="E30" s="38">
        <f>'Fig15'!G$14</f>
        <v>0</v>
      </c>
      <c r="F30" s="36">
        <f>'Fig15'!H$14</f>
        <v>0</v>
      </c>
      <c r="G30" s="37">
        <f>'Fig15'!I$14</f>
        <v>0</v>
      </c>
      <c r="H30" s="57">
        <f>'Fig15'!J$14</f>
        <v>0</v>
      </c>
      <c r="I30" s="57">
        <f>'Fig15'!K$14</f>
        <v>0</v>
      </c>
      <c r="J30" s="65" t="str">
        <f>IF(I30&lt;&gt;0,SUM(I$12:I30)/COUNT(I$12:I30)," ")</f>
        <v xml:space="preserve"> </v>
      </c>
    </row>
    <row r="31" spans="1:10" x14ac:dyDescent="0.25">
      <c r="A31" s="67">
        <v>16</v>
      </c>
      <c r="B31" s="36">
        <f>'Fig16'!D$14</f>
        <v>0</v>
      </c>
      <c r="C31" s="38">
        <f>'Fig16'!E$14</f>
        <v>0</v>
      </c>
      <c r="D31" s="36">
        <f>'Fig16'!F$14</f>
        <v>0</v>
      </c>
      <c r="E31" s="38">
        <f>'Fig16'!G$14</f>
        <v>0</v>
      </c>
      <c r="F31" s="36">
        <f>'Fig16'!H$14</f>
        <v>0</v>
      </c>
      <c r="G31" s="37">
        <f>'Fig16'!I$14</f>
        <v>0</v>
      </c>
      <c r="H31" s="57">
        <f>'Fig16'!J$14</f>
        <v>0</v>
      </c>
      <c r="I31" s="57">
        <f>'Fig16'!K$14</f>
        <v>0</v>
      </c>
      <c r="J31" s="65" t="str">
        <f>IF(I31&lt;&gt;0,SUM(I$12:I31)/COUNT(I$12:I31)," ")</f>
        <v xml:space="preserve"> </v>
      </c>
    </row>
    <row r="32" spans="1:10" x14ac:dyDescent="0.25">
      <c r="A32" s="67">
        <v>17</v>
      </c>
      <c r="B32" s="36">
        <f>'Fig17'!D$14</f>
        <v>0</v>
      </c>
      <c r="C32" s="38">
        <f>'Fig17'!E$14</f>
        <v>0</v>
      </c>
      <c r="D32" s="36">
        <f>'Fig17'!F$14</f>
        <v>0</v>
      </c>
      <c r="E32" s="38">
        <f>'Fig17'!G$14</f>
        <v>0</v>
      </c>
      <c r="F32" s="36">
        <f>'Fig17'!H$14</f>
        <v>0</v>
      </c>
      <c r="G32" s="37">
        <f>'Fig17'!I$14</f>
        <v>0</v>
      </c>
      <c r="H32" s="57">
        <f>'Fig17'!J$14</f>
        <v>0</v>
      </c>
      <c r="I32" s="57">
        <f>'Fig17'!K$14</f>
        <v>0</v>
      </c>
      <c r="J32" s="65" t="str">
        <f>IF(I32&lt;&gt;0,SUM(I$12:I32)/COUNT(I$12:I32)," ")</f>
        <v xml:space="preserve"> </v>
      </c>
    </row>
    <row r="33" spans="1:10" x14ac:dyDescent="0.25">
      <c r="A33" s="67">
        <v>18</v>
      </c>
      <c r="B33" s="36">
        <f>'Fig18'!D$14</f>
        <v>0</v>
      </c>
      <c r="C33" s="38">
        <f>'Fig18'!E$14</f>
        <v>0</v>
      </c>
      <c r="D33" s="36">
        <f>'Fig18'!F$14</f>
        <v>0</v>
      </c>
      <c r="E33" s="38">
        <f>'Fig18'!G$14</f>
        <v>0</v>
      </c>
      <c r="F33" s="36">
        <f>'Fig18'!H$14</f>
        <v>0</v>
      </c>
      <c r="G33" s="37">
        <f>'Fig18'!I$14</f>
        <v>0</v>
      </c>
      <c r="H33" s="57">
        <f>'Fig18'!J$14</f>
        <v>0</v>
      </c>
      <c r="I33" s="57">
        <f>'Fig18'!K$14</f>
        <v>0</v>
      </c>
      <c r="J33" s="65" t="str">
        <f>IF(I33&lt;&gt;0,SUM(I$12:I33)/COUNT(I$12:I33)," ")</f>
        <v xml:space="preserve"> </v>
      </c>
    </row>
    <row r="34" spans="1:10" x14ac:dyDescent="0.25">
      <c r="A34" s="67">
        <v>19</v>
      </c>
      <c r="B34" s="36">
        <f>'Fig19'!D$14</f>
        <v>0</v>
      </c>
      <c r="C34" s="38">
        <f>'Fig19'!E$14</f>
        <v>0</v>
      </c>
      <c r="D34" s="36">
        <f>'Fig19'!F$14</f>
        <v>0</v>
      </c>
      <c r="E34" s="38">
        <f>'Fig19'!G$14</f>
        <v>0</v>
      </c>
      <c r="F34" s="36">
        <f>'Fig19'!H$14</f>
        <v>0</v>
      </c>
      <c r="G34" s="37">
        <f>'Fig19'!I$14</f>
        <v>0</v>
      </c>
      <c r="H34" s="57">
        <f>'Fig19'!J$14</f>
        <v>0</v>
      </c>
      <c r="I34" s="57">
        <f>'Fig19'!K$14</f>
        <v>0</v>
      </c>
      <c r="J34" s="65" t="str">
        <f>IF(I34&lt;&gt;0,SUM(I$12:I34)/COUNT(I$12:I34)," ")</f>
        <v xml:space="preserve"> </v>
      </c>
    </row>
    <row r="35" spans="1:10" x14ac:dyDescent="0.25">
      <c r="A35" s="67">
        <v>20</v>
      </c>
      <c r="B35" s="36">
        <f>'Fig20'!D$14</f>
        <v>0</v>
      </c>
      <c r="C35" s="38">
        <f>'Fig20'!E$14</f>
        <v>0</v>
      </c>
      <c r="D35" s="36">
        <f>'Fig20'!F$14</f>
        <v>0</v>
      </c>
      <c r="E35" s="38">
        <f>'Fig20'!G$14</f>
        <v>0</v>
      </c>
      <c r="F35" s="36">
        <f>'Fig20'!H$14</f>
        <v>0</v>
      </c>
      <c r="G35" s="37">
        <f>'Fig20'!I$14</f>
        <v>0</v>
      </c>
      <c r="H35" s="57">
        <f>'Fig20'!J$14</f>
        <v>0</v>
      </c>
      <c r="I35" s="57">
        <f>'Fig20'!K$14</f>
        <v>0</v>
      </c>
      <c r="J35" s="65" t="str">
        <f>IF(I35&lt;&gt;0,SUM(I$12:I35)/COUNT(I$12:I35)," ")</f>
        <v xml:space="preserve"> </v>
      </c>
    </row>
    <row r="36" spans="1:10" x14ac:dyDescent="0.25">
      <c r="A36" s="67">
        <v>21</v>
      </c>
      <c r="B36" s="36">
        <f>'Fig21'!D$14</f>
        <v>0</v>
      </c>
      <c r="C36" s="38">
        <f>'Fig21'!E$14</f>
        <v>0</v>
      </c>
      <c r="D36" s="36">
        <f>'Fig21'!F$14</f>
        <v>0</v>
      </c>
      <c r="E36" s="38">
        <f>'Fig21'!G$14</f>
        <v>0</v>
      </c>
      <c r="F36" s="36">
        <f>'Fig21'!H$14</f>
        <v>0</v>
      </c>
      <c r="G36" s="37">
        <f>'Fig21'!I$14</f>
        <v>0</v>
      </c>
      <c r="H36" s="57">
        <f>'Fig21'!J$14</f>
        <v>0</v>
      </c>
      <c r="I36" s="57">
        <f>'Fig21'!K$14</f>
        <v>0</v>
      </c>
      <c r="J36" s="65" t="str">
        <f>IF(I36&lt;&gt;0,SUM(I$12:I36)/COUNT(I$12:I36)," ")</f>
        <v xml:space="preserve"> </v>
      </c>
    </row>
    <row r="37" spans="1:10" x14ac:dyDescent="0.25">
      <c r="A37" s="67">
        <v>22</v>
      </c>
      <c r="B37" s="36">
        <f>'Fig22'!D$14</f>
        <v>0</v>
      </c>
      <c r="C37" s="38">
        <f>'Fig22'!E$14</f>
        <v>0</v>
      </c>
      <c r="D37" s="36">
        <f>'Fig22'!F$14</f>
        <v>0</v>
      </c>
      <c r="E37" s="38">
        <f>'Fig22'!G$14</f>
        <v>0</v>
      </c>
      <c r="F37" s="36">
        <f>'Fig22'!H$14</f>
        <v>0</v>
      </c>
      <c r="G37" s="37">
        <f>'Fig22'!I$14</f>
        <v>0</v>
      </c>
      <c r="H37" s="57">
        <f>'Fig22'!J$14</f>
        <v>0</v>
      </c>
      <c r="I37" s="57">
        <f>'Fig22'!K$14</f>
        <v>0</v>
      </c>
      <c r="J37" s="65" t="str">
        <f>IF(I37&lt;&gt;0,SUM(I$12:I37)/COUNT(I$12:I37)," ")</f>
        <v xml:space="preserve"> </v>
      </c>
    </row>
    <row r="38" spans="1:10" x14ac:dyDescent="0.25">
      <c r="A38" s="67">
        <v>23</v>
      </c>
      <c r="B38" s="36">
        <f>'Fig23'!D$14</f>
        <v>0</v>
      </c>
      <c r="C38" s="38">
        <f>'Fig23'!E$14</f>
        <v>0</v>
      </c>
      <c r="D38" s="36">
        <f>'Fig23'!F$14</f>
        <v>0</v>
      </c>
      <c r="E38" s="38">
        <f>'Fig23'!G$14</f>
        <v>0</v>
      </c>
      <c r="F38" s="36">
        <f>'Fig23'!H$14</f>
        <v>0</v>
      </c>
      <c r="G38" s="37">
        <f>'Fig23'!I$14</f>
        <v>0</v>
      </c>
      <c r="H38" s="57">
        <f>'Fig23'!J$14</f>
        <v>0</v>
      </c>
      <c r="I38" s="57">
        <f>'Fig23'!K$14</f>
        <v>0</v>
      </c>
      <c r="J38" s="65" t="str">
        <f>IF(I38&lt;&gt;0,SUM(I$12:I38)/COUNT(I$12:I38)," ")</f>
        <v xml:space="preserve"> </v>
      </c>
    </row>
    <row r="39" spans="1:10" ht="15.75" thickBot="1" x14ac:dyDescent="0.3">
      <c r="A39" s="68">
        <v>24</v>
      </c>
      <c r="B39" s="51">
        <f>'Fig24'!D$14</f>
        <v>0</v>
      </c>
      <c r="C39" s="52">
        <f>'Fig24'!E$14</f>
        <v>0</v>
      </c>
      <c r="D39" s="51">
        <f>'Fig24'!F$14</f>
        <v>0</v>
      </c>
      <c r="E39" s="52">
        <f>'Fig24'!G$14</f>
        <v>0</v>
      </c>
      <c r="F39" s="51">
        <f>'Fig24'!H$14</f>
        <v>0</v>
      </c>
      <c r="G39" s="55">
        <f>'Fig24'!I$14</f>
        <v>0</v>
      </c>
      <c r="H39" s="57">
        <f>'Fig24'!J$14</f>
        <v>0</v>
      </c>
      <c r="I39" s="57">
        <f>'Fig24'!K$14</f>
        <v>0</v>
      </c>
      <c r="J39" s="63"/>
    </row>
    <row r="40" spans="1:10" ht="15.75" thickBot="1" x14ac:dyDescent="0.3">
      <c r="A40" s="70"/>
      <c r="B40" s="70"/>
      <c r="C40" s="70"/>
      <c r="D40" s="70"/>
      <c r="E40" s="70"/>
      <c r="F40" s="71" t="s">
        <v>73</v>
      </c>
      <c r="G40" s="72"/>
      <c r="H40" s="188">
        <f>SUM(H12:H39)</f>
        <v>0</v>
      </c>
      <c r="I40" s="57">
        <f>SUM(I12:I39)</f>
        <v>0</v>
      </c>
      <c r="J40" s="31"/>
    </row>
    <row r="41" spans="1:10" ht="15.75" thickBot="1" x14ac:dyDescent="0.3">
      <c r="A41" s="29"/>
      <c r="B41" s="29"/>
      <c r="C41" s="29"/>
      <c r="D41" s="29"/>
      <c r="E41" s="29"/>
      <c r="F41" s="29"/>
      <c r="G41" s="31"/>
      <c r="H41" s="61" t="s">
        <v>59</v>
      </c>
      <c r="I41" s="63">
        <f>I40/24</f>
        <v>0</v>
      </c>
      <c r="J41" s="31"/>
    </row>
    <row r="42" spans="1:10" x14ac:dyDescent="0.25">
      <c r="A42" s="28" t="s">
        <v>51</v>
      </c>
      <c r="B42" s="29"/>
      <c r="C42" s="29"/>
      <c r="D42" s="29"/>
      <c r="E42" s="29"/>
      <c r="F42" s="29"/>
      <c r="G42" s="29"/>
      <c r="H42" s="29"/>
      <c r="I42" s="29"/>
      <c r="J42" s="31"/>
    </row>
    <row r="43" spans="1:10" x14ac:dyDescent="0.25">
      <c r="A43" s="28" t="s">
        <v>52</v>
      </c>
      <c r="B43" s="29"/>
      <c r="C43" s="29"/>
      <c r="D43" s="29"/>
      <c r="E43" s="29"/>
      <c r="F43" s="29"/>
      <c r="G43" s="29"/>
      <c r="H43" s="29"/>
      <c r="I43" s="29"/>
      <c r="J43" s="31"/>
    </row>
    <row r="44" spans="1:10" x14ac:dyDescent="0.25">
      <c r="A44" s="28" t="s">
        <v>53</v>
      </c>
      <c r="B44" s="29"/>
      <c r="C44" s="29"/>
      <c r="D44" s="29"/>
      <c r="E44" s="29"/>
      <c r="F44" s="29"/>
      <c r="G44" s="29"/>
      <c r="H44" s="29"/>
      <c r="I44" s="29"/>
      <c r="J44" s="31"/>
    </row>
    <row r="45" spans="1:10" x14ac:dyDescent="0.25">
      <c r="A45" s="28" t="s">
        <v>54</v>
      </c>
      <c r="B45" s="29"/>
      <c r="C45" s="29"/>
      <c r="D45" s="29"/>
      <c r="E45" s="29"/>
      <c r="F45" s="29"/>
      <c r="G45" s="29"/>
      <c r="H45" s="29"/>
      <c r="I45" s="29"/>
      <c r="J45" s="31"/>
    </row>
    <row r="46" spans="1:10" ht="15.75" thickBot="1" x14ac:dyDescent="0.3">
      <c r="A46" s="28"/>
      <c r="B46" s="44" t="s">
        <v>35</v>
      </c>
      <c r="C46" s="29"/>
      <c r="D46" s="29"/>
      <c r="E46" s="29"/>
      <c r="F46" s="29" t="s">
        <v>55</v>
      </c>
      <c r="G46" s="29"/>
      <c r="H46" s="29"/>
      <c r="I46" s="29"/>
      <c r="J46" s="31"/>
    </row>
    <row r="47" spans="1:10" x14ac:dyDescent="0.25">
      <c r="A47" s="28"/>
      <c r="B47" s="272" t="str">
        <f>IF(ISBLANK(Résultats!C4),"",Résultats!C4)</f>
        <v/>
      </c>
      <c r="C47" s="273"/>
      <c r="D47" s="274"/>
      <c r="E47" s="29"/>
      <c r="F47" s="260"/>
      <c r="G47" s="261"/>
      <c r="H47" s="262"/>
      <c r="I47" s="29"/>
      <c r="J47" s="31"/>
    </row>
    <row r="48" spans="1:10" x14ac:dyDescent="0.25">
      <c r="A48" s="28"/>
      <c r="B48" s="29"/>
      <c r="C48" s="29"/>
      <c r="D48" s="29"/>
      <c r="E48" s="29"/>
      <c r="F48" s="263"/>
      <c r="G48" s="264"/>
      <c r="H48" s="265"/>
      <c r="I48" s="29"/>
      <c r="J48" s="31"/>
    </row>
    <row r="49" spans="1:10" x14ac:dyDescent="0.25">
      <c r="A49" s="28"/>
      <c r="B49" s="29"/>
      <c r="C49" s="29"/>
      <c r="D49" s="29"/>
      <c r="E49" s="29"/>
      <c r="F49" s="263"/>
      <c r="G49" s="264"/>
      <c r="H49" s="265"/>
      <c r="I49" s="29"/>
      <c r="J49" s="31"/>
    </row>
    <row r="50" spans="1:10" x14ac:dyDescent="0.25">
      <c r="A50" s="28"/>
      <c r="B50" s="29"/>
      <c r="C50" s="29"/>
      <c r="D50" s="29"/>
      <c r="E50" s="29"/>
      <c r="F50" s="263"/>
      <c r="G50" s="264"/>
      <c r="H50" s="265"/>
      <c r="I50" s="29"/>
      <c r="J50" s="31"/>
    </row>
    <row r="51" spans="1:10" ht="15.75" thickBot="1" x14ac:dyDescent="0.3">
      <c r="A51" s="28"/>
      <c r="B51" s="29"/>
      <c r="C51" s="29"/>
      <c r="D51" s="29"/>
      <c r="E51" s="29"/>
      <c r="F51" s="266"/>
      <c r="G51" s="267"/>
      <c r="H51" s="268"/>
      <c r="I51" s="29"/>
      <c r="J51" s="31"/>
    </row>
    <row r="52" spans="1:10" ht="15.75" thickBot="1" x14ac:dyDescent="0.3">
      <c r="A52" s="193" t="s">
        <v>74</v>
      </c>
      <c r="B52" s="193"/>
      <c r="C52" s="193"/>
      <c r="D52" s="39"/>
      <c r="E52" s="39"/>
      <c r="F52" s="39"/>
      <c r="G52" s="39"/>
      <c r="H52" s="39"/>
      <c r="I52" s="39"/>
      <c r="J52" s="73"/>
    </row>
  </sheetData>
  <sheetProtection algorithmName="SHA-512" hashValue="qc3+TJPE6RrLPAkAx5WTW+pfS3XuB3mxN5qREK9AnpH1XWy1jCgyJvjENzFBQTQWZDGGop/vNA3FDowTuRuOww==" saltValue="XsGW6a3QYL2ATYBmjZkRmw==" spinCount="100000" sheet="1" objects="1" scenarios="1"/>
  <mergeCells count="36">
    <mergeCell ref="A1:J1"/>
    <mergeCell ref="B2:G2"/>
    <mergeCell ref="I2:J2"/>
    <mergeCell ref="C3:G3"/>
    <mergeCell ref="C4:G4"/>
    <mergeCell ref="I4:J4"/>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47:D47"/>
    <mergeCell ref="F47:H51"/>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8203F-0141-473B-981D-A944FE16E247}">
  <sheetPr>
    <tabColor rgb="FFFFFF00"/>
  </sheetPr>
  <dimension ref="A1:J52"/>
  <sheetViews>
    <sheetView workbookViewId="0">
      <selection activeCell="B47" activeCellId="6" sqref="B2:G2 C3:G3 C4:G4 I2:J2 I3:J3 I4:J4 B47:D47"/>
    </sheetView>
  </sheetViews>
  <sheetFormatPr baseColWidth="10" defaultColWidth="10.7109375" defaultRowHeight="15" x14ac:dyDescent="0.25"/>
  <cols>
    <col min="1" max="1" width="14.42578125" customWidth="1"/>
    <col min="8" max="8" width="17" bestFit="1" customWidth="1"/>
  </cols>
  <sheetData>
    <row r="1" spans="1:10" ht="98.65" customHeight="1" x14ac:dyDescent="0.25">
      <c r="A1" s="305" t="s">
        <v>31</v>
      </c>
      <c r="B1" s="306"/>
      <c r="C1" s="306"/>
      <c r="D1" s="306"/>
      <c r="E1" s="306"/>
      <c r="F1" s="306"/>
      <c r="G1" s="306"/>
      <c r="H1" s="306"/>
      <c r="I1" s="306"/>
      <c r="J1" s="307"/>
    </row>
    <row r="2" spans="1:10" x14ac:dyDescent="0.25">
      <c r="A2" s="11" t="s">
        <v>32</v>
      </c>
      <c r="B2" s="296" t="str">
        <f>IF(ISBLANK(Résultats!A21)," ",Résultats!A21)</f>
        <v xml:space="preserve"> </v>
      </c>
      <c r="C2" s="297"/>
      <c r="D2" s="297"/>
      <c r="E2" s="297"/>
      <c r="F2" s="297"/>
      <c r="G2" s="298"/>
      <c r="H2" s="22" t="s">
        <v>33</v>
      </c>
      <c r="I2" s="296" t="str">
        <f>IF(ISBLANK(Résultats!D21),"",Résultats!D21)</f>
        <v/>
      </c>
      <c r="J2" s="308"/>
    </row>
    <row r="3" spans="1:10" x14ac:dyDescent="0.25">
      <c r="A3" s="11" t="s">
        <v>34</v>
      </c>
      <c r="B3" s="23"/>
      <c r="C3" s="296" t="str">
        <f>IF(ISBLANK(Résultats!G21),"",Résultats!G21)</f>
        <v/>
      </c>
      <c r="D3" s="297"/>
      <c r="E3" s="297"/>
      <c r="F3" s="297"/>
      <c r="G3" s="298"/>
      <c r="H3" s="22" t="s">
        <v>64</v>
      </c>
      <c r="I3" s="293" t="str">
        <f>IF(Résultats!F21="X"," moins de 21 ans","")</f>
        <v/>
      </c>
      <c r="J3" s="308"/>
    </row>
    <row r="4" spans="1:10" x14ac:dyDescent="0.25">
      <c r="A4" s="11" t="s">
        <v>36</v>
      </c>
      <c r="B4" s="22"/>
      <c r="C4" s="296" t="str">
        <f>IF(ISBLANK(Résultats!C2),"",Résultats!C2)</f>
        <v xml:space="preserve"> </v>
      </c>
      <c r="D4" s="297"/>
      <c r="E4" s="297"/>
      <c r="F4" s="297"/>
      <c r="G4" s="298"/>
      <c r="H4" s="22" t="s">
        <v>37</v>
      </c>
      <c r="I4" s="296" t="str">
        <f>IF(ISBLANK(Résultats!J2),"",Résultats!J2)</f>
        <v xml:space="preserve"> </v>
      </c>
      <c r="J4" s="308"/>
    </row>
    <row r="5" spans="1:10" x14ac:dyDescent="0.25">
      <c r="A5" s="11" t="s">
        <v>38</v>
      </c>
      <c r="B5" s="22"/>
      <c r="C5" s="22"/>
      <c r="D5" s="22"/>
      <c r="E5" s="22"/>
      <c r="F5" s="22"/>
      <c r="G5" s="22"/>
      <c r="H5" s="22"/>
      <c r="I5" s="22"/>
      <c r="J5" s="12"/>
    </row>
    <row r="6" spans="1:10" x14ac:dyDescent="0.25">
      <c r="A6" s="74" t="s">
        <v>39</v>
      </c>
      <c r="B6" s="75"/>
      <c r="C6" s="75"/>
      <c r="D6" s="75"/>
      <c r="E6" s="75"/>
      <c r="F6" s="75"/>
      <c r="G6" s="75"/>
      <c r="H6" s="22"/>
      <c r="I6" s="22"/>
      <c r="J6" s="12"/>
    </row>
    <row r="7" spans="1:10" x14ac:dyDescent="0.25">
      <c r="A7" s="74" t="s">
        <v>40</v>
      </c>
      <c r="B7" s="75"/>
      <c r="C7" s="75"/>
      <c r="D7" s="75"/>
      <c r="E7" s="75"/>
      <c r="F7" s="75"/>
      <c r="G7" s="75"/>
      <c r="H7" s="22"/>
      <c r="I7" s="22"/>
      <c r="J7" s="12"/>
    </row>
    <row r="8" spans="1:10" x14ac:dyDescent="0.25">
      <c r="A8" s="15" t="s">
        <v>41</v>
      </c>
      <c r="B8" s="24"/>
      <c r="C8" s="24"/>
      <c r="D8" s="24"/>
      <c r="E8" s="24"/>
      <c r="F8" s="24"/>
      <c r="G8" s="24"/>
      <c r="H8" s="22"/>
      <c r="I8" s="22"/>
      <c r="J8" s="12"/>
    </row>
    <row r="9" spans="1:10" x14ac:dyDescent="0.25">
      <c r="A9" s="15" t="s">
        <v>42</v>
      </c>
      <c r="B9" s="24"/>
      <c r="C9" s="24"/>
      <c r="D9" s="24"/>
      <c r="E9" s="24"/>
      <c r="F9" s="24"/>
      <c r="G9" s="24"/>
      <c r="H9" s="22"/>
      <c r="I9" s="22"/>
      <c r="J9" s="12"/>
    </row>
    <row r="10" spans="1:10" ht="15.75" thickBot="1" x14ac:dyDescent="0.3">
      <c r="A10" s="15" t="s">
        <v>43</v>
      </c>
      <c r="B10" s="24"/>
      <c r="C10" s="24"/>
      <c r="D10" s="24"/>
      <c r="E10" s="24"/>
      <c r="F10" s="24"/>
      <c r="G10" s="24"/>
      <c r="H10" s="22"/>
      <c r="I10" s="22"/>
      <c r="J10" s="12"/>
    </row>
    <row r="11" spans="1:10" ht="60" x14ac:dyDescent="0.25">
      <c r="A11" s="76" t="s">
        <v>44</v>
      </c>
      <c r="B11" s="301" t="s">
        <v>61</v>
      </c>
      <c r="C11" s="302"/>
      <c r="D11" s="301" t="s">
        <v>62</v>
      </c>
      <c r="E11" s="302"/>
      <c r="F11" s="301" t="s">
        <v>63</v>
      </c>
      <c r="G11" s="304"/>
      <c r="H11" s="77" t="s">
        <v>45</v>
      </c>
      <c r="I11" s="78" t="s">
        <v>46</v>
      </c>
      <c r="J11" s="79" t="s">
        <v>58</v>
      </c>
    </row>
    <row r="12" spans="1:10" x14ac:dyDescent="0.25">
      <c r="A12" s="80">
        <v>1</v>
      </c>
      <c r="B12" s="299">
        <f>'Fig1'!D$15</f>
        <v>0</v>
      </c>
      <c r="C12" s="300"/>
      <c r="D12" s="299">
        <f>'Fig1'!E$15</f>
        <v>0</v>
      </c>
      <c r="E12" s="300"/>
      <c r="F12" s="299">
        <f>'Fig1'!F$15</f>
        <v>0</v>
      </c>
      <c r="G12" s="303"/>
      <c r="H12" s="81">
        <f>'Fig1'!G$15</f>
        <v>0</v>
      </c>
      <c r="I12" s="81">
        <f>'Fig1'!H$15</f>
        <v>0</v>
      </c>
      <c r="J12" s="82" t="str">
        <f>IF( I13=0," ",I12)</f>
        <v xml:space="preserve"> </v>
      </c>
    </row>
    <row r="13" spans="1:10" x14ac:dyDescent="0.25">
      <c r="A13" s="80">
        <v>2</v>
      </c>
      <c r="B13" s="299">
        <f>'Fig2'!D$15</f>
        <v>0</v>
      </c>
      <c r="C13" s="300"/>
      <c r="D13" s="299">
        <f>'Fig2'!E$15</f>
        <v>0</v>
      </c>
      <c r="E13" s="300"/>
      <c r="F13" s="299">
        <f>'Fig2'!F$15</f>
        <v>0</v>
      </c>
      <c r="G13" s="303"/>
      <c r="H13" s="81">
        <f>'Fig2'!G$15</f>
        <v>0</v>
      </c>
      <c r="I13" s="81">
        <f>'Fig2'!H$15</f>
        <v>0</v>
      </c>
      <c r="J13" s="82" t="str">
        <f>IF(I13&lt;&gt;0,SUM(I$12:I13)/COUNT(I$12:I13)," ")</f>
        <v xml:space="preserve"> </v>
      </c>
    </row>
    <row r="14" spans="1:10" x14ac:dyDescent="0.25">
      <c r="A14" s="80">
        <v>3</v>
      </c>
      <c r="B14" s="299">
        <f>'Fig3'!D$15</f>
        <v>0</v>
      </c>
      <c r="C14" s="300"/>
      <c r="D14" s="299">
        <f>'Fig3'!E$15</f>
        <v>0</v>
      </c>
      <c r="E14" s="300"/>
      <c r="F14" s="299">
        <f>'Fig3'!F$15</f>
        <v>0</v>
      </c>
      <c r="G14" s="303"/>
      <c r="H14" s="81">
        <f>'Fig3'!G$15</f>
        <v>0</v>
      </c>
      <c r="I14" s="81">
        <f>'Fig3'!H$15</f>
        <v>0</v>
      </c>
      <c r="J14" s="82" t="str">
        <f>IF(I14&lt;&gt;0,SUM(I$12:I14)/COUNT(I$12:I14)," ")</f>
        <v xml:space="preserve"> </v>
      </c>
    </row>
    <row r="15" spans="1:10" x14ac:dyDescent="0.25">
      <c r="A15" s="80">
        <v>4</v>
      </c>
      <c r="B15" s="299">
        <f>'Fig4'!D$15</f>
        <v>0</v>
      </c>
      <c r="C15" s="300"/>
      <c r="D15" s="299">
        <f>'Fig4'!E$15</f>
        <v>0</v>
      </c>
      <c r="E15" s="300"/>
      <c r="F15" s="299">
        <f>'Fig4'!F$15</f>
        <v>0</v>
      </c>
      <c r="G15" s="303"/>
      <c r="H15" s="81">
        <f>'Fig4'!G$15</f>
        <v>0</v>
      </c>
      <c r="I15" s="81">
        <f>'Fig4'!H$15</f>
        <v>0</v>
      </c>
      <c r="J15" s="82" t="str">
        <f>IF(I15&lt;&gt;0,SUM(I$12:I15)/COUNT(I$12:I15)," ")</f>
        <v xml:space="preserve"> </v>
      </c>
    </row>
    <row r="16" spans="1:10" x14ac:dyDescent="0.25">
      <c r="A16" s="80">
        <v>5</v>
      </c>
      <c r="B16" s="299">
        <f>'Fig5'!D$15</f>
        <v>0</v>
      </c>
      <c r="C16" s="300"/>
      <c r="D16" s="299">
        <f>'Fig5'!E$15</f>
        <v>0</v>
      </c>
      <c r="E16" s="300"/>
      <c r="F16" s="299">
        <f>'Fig5'!F$15</f>
        <v>0</v>
      </c>
      <c r="G16" s="303"/>
      <c r="H16" s="81">
        <f>'Fig5'!G$15</f>
        <v>0</v>
      </c>
      <c r="I16" s="81">
        <f>'Fig5'!H$15</f>
        <v>0</v>
      </c>
      <c r="J16" s="82" t="str">
        <f>IF(I16&lt;&gt;0,SUM(I$12:I16)/COUNT(I$12:I16)," ")</f>
        <v xml:space="preserve"> </v>
      </c>
    </row>
    <row r="17" spans="1:10" x14ac:dyDescent="0.25">
      <c r="A17" s="80">
        <v>6</v>
      </c>
      <c r="B17" s="299">
        <f>'Fig6'!D$15</f>
        <v>0</v>
      </c>
      <c r="C17" s="300"/>
      <c r="D17" s="299">
        <f>'Fig6'!E$15</f>
        <v>0</v>
      </c>
      <c r="E17" s="300"/>
      <c r="F17" s="299">
        <f>'Fig6'!F$15</f>
        <v>0</v>
      </c>
      <c r="G17" s="303"/>
      <c r="H17" s="81">
        <f>'Fig6'!G$15</f>
        <v>0</v>
      </c>
      <c r="I17" s="81">
        <f>'Fig6'!H$15</f>
        <v>0</v>
      </c>
      <c r="J17" s="82" t="str">
        <f>IF(I17&lt;&gt;0,SUM(I$12:I17)/COUNT(I$12:I17)," ")</f>
        <v xml:space="preserve"> </v>
      </c>
    </row>
    <row r="18" spans="1:10" x14ac:dyDescent="0.25">
      <c r="A18" s="80">
        <v>7</v>
      </c>
      <c r="B18" s="299">
        <f>'Fig7'!D$15</f>
        <v>0</v>
      </c>
      <c r="C18" s="300"/>
      <c r="D18" s="299">
        <f>'Fig7'!E$15</f>
        <v>0</v>
      </c>
      <c r="E18" s="300"/>
      <c r="F18" s="299">
        <f>'Fig7'!F$15</f>
        <v>0</v>
      </c>
      <c r="G18" s="303"/>
      <c r="H18" s="81">
        <f>'Fig7'!G$15</f>
        <v>0</v>
      </c>
      <c r="I18" s="81">
        <f>'Fig7'!H$15</f>
        <v>0</v>
      </c>
      <c r="J18" s="82" t="str">
        <f>IF(I18&lt;&gt;0,SUM(I$12:I18)/COUNT(I$12:I18)," ")</f>
        <v xml:space="preserve"> </v>
      </c>
    </row>
    <row r="19" spans="1:10" x14ac:dyDescent="0.25">
      <c r="A19" s="80">
        <v>8</v>
      </c>
      <c r="B19" s="299">
        <f>'Fig8'!D$15</f>
        <v>0</v>
      </c>
      <c r="C19" s="300"/>
      <c r="D19" s="299">
        <f>'Fig8'!E$15</f>
        <v>0</v>
      </c>
      <c r="E19" s="300"/>
      <c r="F19" s="299">
        <f>'Fig8'!F$15</f>
        <v>0</v>
      </c>
      <c r="G19" s="303"/>
      <c r="H19" s="81">
        <f>'Fig8'!G$15</f>
        <v>0</v>
      </c>
      <c r="I19" s="81">
        <f>'Fig8'!H$15</f>
        <v>0</v>
      </c>
      <c r="J19" s="82" t="str">
        <f>IF(I19&lt;&gt;0,SUM(I$12:I19)/COUNT(I$12:I19)," ")</f>
        <v xml:space="preserve"> </v>
      </c>
    </row>
    <row r="20" spans="1:10" x14ac:dyDescent="0.25">
      <c r="A20" s="81"/>
      <c r="B20" s="83"/>
      <c r="C20" s="84"/>
      <c r="D20" s="83"/>
      <c r="E20" s="84"/>
      <c r="F20" s="83"/>
      <c r="G20" s="85"/>
      <c r="H20" s="81"/>
      <c r="I20" s="81"/>
      <c r="J20" s="81" t="str">
        <f>IF(I20&lt;&gt;0,SUM(I$12:I20)/COUNT(I$12:I20)," ")</f>
        <v xml:space="preserve"> </v>
      </c>
    </row>
    <row r="21" spans="1:10" x14ac:dyDescent="0.25">
      <c r="A21" s="173"/>
      <c r="B21" s="176"/>
      <c r="C21" s="177"/>
      <c r="D21" s="176"/>
      <c r="E21" s="177"/>
      <c r="F21" s="176"/>
      <c r="G21" s="178"/>
      <c r="H21" s="173"/>
      <c r="I21" s="173"/>
      <c r="J21" s="174" t="str">
        <f>IF(I21&lt;&gt;0,SUM(I$12:I21)/COUNT(I$12:I21)," ")</f>
        <v xml:space="preserve"> </v>
      </c>
    </row>
    <row r="22" spans="1:10" x14ac:dyDescent="0.25">
      <c r="A22" s="174"/>
      <c r="B22" s="179"/>
      <c r="C22" s="86" t="s">
        <v>47</v>
      </c>
      <c r="D22" s="179"/>
      <c r="E22" s="86" t="s">
        <v>47</v>
      </c>
      <c r="F22" s="179"/>
      <c r="G22" s="25" t="s">
        <v>47</v>
      </c>
      <c r="H22" s="174"/>
      <c r="I22" s="174"/>
      <c r="J22" s="174" t="str">
        <f>IF(I22&lt;&gt;0,SUM(I$12:I22)/COUNT(I$12:I22)," ")</f>
        <v xml:space="preserve"> </v>
      </c>
    </row>
    <row r="23" spans="1:10" x14ac:dyDescent="0.25">
      <c r="A23" s="175"/>
      <c r="B23" s="87" t="s">
        <v>48</v>
      </c>
      <c r="C23" s="88" t="s">
        <v>49</v>
      </c>
      <c r="D23" s="87" t="s">
        <v>49</v>
      </c>
      <c r="E23" s="88" t="s">
        <v>49</v>
      </c>
      <c r="F23" s="87" t="s">
        <v>50</v>
      </c>
      <c r="G23" s="26" t="s">
        <v>49</v>
      </c>
      <c r="H23" s="175"/>
      <c r="I23" s="175"/>
      <c r="J23" s="174" t="str">
        <f>IF(I23&lt;&gt;0,SUM(I$12:I23)/COUNT(I$12:I23)," ")</f>
        <v xml:space="preserve"> </v>
      </c>
    </row>
    <row r="24" spans="1:10" x14ac:dyDescent="0.25">
      <c r="A24" s="80">
        <v>9</v>
      </c>
      <c r="B24" s="13">
        <f>'Fig9'!D$15</f>
        <v>0</v>
      </c>
      <c r="C24" s="21">
        <f>'Fig9'!E$15</f>
        <v>0</v>
      </c>
      <c r="D24" s="13">
        <f>'Fig9'!F$15</f>
        <v>0</v>
      </c>
      <c r="E24" s="21">
        <f>'Fig9'!G$15</f>
        <v>0</v>
      </c>
      <c r="F24" s="13">
        <f>'Fig9'!H$15</f>
        <v>0</v>
      </c>
      <c r="G24" s="18">
        <f>'Fig9'!I$15</f>
        <v>0</v>
      </c>
      <c r="H24" s="81">
        <f>'Fig9'!J$15</f>
        <v>0</v>
      </c>
      <c r="I24" s="81">
        <f>'Fig9'!K$15</f>
        <v>0</v>
      </c>
      <c r="J24" s="82" t="str">
        <f>IF(I24&lt;&gt;0,SUM(I$12:I24)/COUNT(I$12:I24)," ")</f>
        <v xml:space="preserve"> </v>
      </c>
    </row>
    <row r="25" spans="1:10" x14ac:dyDescent="0.25">
      <c r="A25" s="80">
        <v>10</v>
      </c>
      <c r="B25" s="13">
        <f>'Fig10'!D$15</f>
        <v>0</v>
      </c>
      <c r="C25" s="21">
        <f>'Fig10'!E$15</f>
        <v>0</v>
      </c>
      <c r="D25" s="13">
        <f>'Fig10'!F$15</f>
        <v>0</v>
      </c>
      <c r="E25" s="21">
        <f>'Fig10'!G$15</f>
        <v>0</v>
      </c>
      <c r="F25" s="13">
        <f>'Fig10'!H$15</f>
        <v>0</v>
      </c>
      <c r="G25" s="18">
        <f>'Fig10'!I$15</f>
        <v>0</v>
      </c>
      <c r="H25" s="81">
        <f>'Fig10'!J$15</f>
        <v>0</v>
      </c>
      <c r="I25" s="81">
        <f>'Fig10'!K$15</f>
        <v>0</v>
      </c>
      <c r="J25" s="82" t="str">
        <f>IF(I25&lt;&gt;0,SUM(I$12:I25)/COUNT(I$12:I25)," ")</f>
        <v xml:space="preserve"> </v>
      </c>
    </row>
    <row r="26" spans="1:10" x14ac:dyDescent="0.25">
      <c r="A26" s="80">
        <v>11</v>
      </c>
      <c r="B26" s="13">
        <f>'Fig11'!D$15</f>
        <v>0</v>
      </c>
      <c r="C26" s="21">
        <f>'Fig11'!E$15</f>
        <v>0</v>
      </c>
      <c r="D26" s="13">
        <f>'Fig11'!F$15</f>
        <v>0</v>
      </c>
      <c r="E26" s="21">
        <f>'Fig11'!G$15</f>
        <v>0</v>
      </c>
      <c r="F26" s="13">
        <f>'Fig11'!H$15</f>
        <v>0</v>
      </c>
      <c r="G26" s="18">
        <f>'Fig11'!I$15</f>
        <v>0</v>
      </c>
      <c r="H26" s="81">
        <f>'Fig11'!J$15</f>
        <v>0</v>
      </c>
      <c r="I26" s="81">
        <f>'Fig11'!K$15</f>
        <v>0</v>
      </c>
      <c r="J26" s="82" t="str">
        <f>IF(I26&lt;&gt;0,SUM(I$12:I26)/COUNT(I$12:I26)," ")</f>
        <v xml:space="preserve"> </v>
      </c>
    </row>
    <row r="27" spans="1:10" x14ac:dyDescent="0.25">
      <c r="A27" s="80">
        <v>12</v>
      </c>
      <c r="B27" s="13">
        <f>'Fig12'!D$15</f>
        <v>0</v>
      </c>
      <c r="C27" s="21">
        <f>'Fig12'!E$15</f>
        <v>0</v>
      </c>
      <c r="D27" s="13">
        <f>'Fig12'!F$15</f>
        <v>0</v>
      </c>
      <c r="E27" s="21">
        <f>'Fig12'!G$15</f>
        <v>0</v>
      </c>
      <c r="F27" s="13">
        <f>'Fig12'!H$15</f>
        <v>0</v>
      </c>
      <c r="G27" s="18">
        <f>'Fig12'!I$15</f>
        <v>0</v>
      </c>
      <c r="H27" s="81">
        <f>'Fig12'!J$15</f>
        <v>0</v>
      </c>
      <c r="I27" s="81">
        <f>'Fig12'!K$15</f>
        <v>0</v>
      </c>
      <c r="J27" s="82" t="str">
        <f>IF(I27&lt;&gt;0,SUM(I$12:I27)/COUNT(I$12:I27)," ")</f>
        <v xml:space="preserve"> </v>
      </c>
    </row>
    <row r="28" spans="1:10" x14ac:dyDescent="0.25">
      <c r="A28" s="80">
        <v>13</v>
      </c>
      <c r="B28" s="13">
        <f>'Fig13'!D$15</f>
        <v>0</v>
      </c>
      <c r="C28" s="21">
        <f>'Fig13'!E$15</f>
        <v>0</v>
      </c>
      <c r="D28" s="13">
        <f>'Fig13'!F$15</f>
        <v>0</v>
      </c>
      <c r="E28" s="21">
        <f>'Fig13'!G$15</f>
        <v>0</v>
      </c>
      <c r="F28" s="13">
        <f>'Fig13'!H$15</f>
        <v>0</v>
      </c>
      <c r="G28" s="18">
        <f>'Fig13'!I$15</f>
        <v>0</v>
      </c>
      <c r="H28" s="81">
        <f>'Fig13'!J$15</f>
        <v>0</v>
      </c>
      <c r="I28" s="81">
        <f>'Fig13'!K$15</f>
        <v>0</v>
      </c>
      <c r="J28" s="82" t="str">
        <f>IF(I28&lt;&gt;0,SUM(I$12:I28)/COUNT(I$12:I28)," ")</f>
        <v xml:space="preserve"> </v>
      </c>
    </row>
    <row r="29" spans="1:10" x14ac:dyDescent="0.25">
      <c r="A29" s="80">
        <v>14</v>
      </c>
      <c r="B29" s="13">
        <f>'Fig14'!D$15</f>
        <v>0</v>
      </c>
      <c r="C29" s="21">
        <f>'Fig14'!E$15</f>
        <v>0</v>
      </c>
      <c r="D29" s="13">
        <f>'Fig14'!F$15</f>
        <v>0</v>
      </c>
      <c r="E29" s="21">
        <f>'Fig14'!G$15</f>
        <v>0</v>
      </c>
      <c r="F29" s="13">
        <f>'Fig14'!H$15</f>
        <v>0</v>
      </c>
      <c r="G29" s="18">
        <f>'Fig14'!I$15</f>
        <v>0</v>
      </c>
      <c r="H29" s="81">
        <f>'Fig14'!J$15</f>
        <v>0</v>
      </c>
      <c r="I29" s="81">
        <f>'Fig14'!K$15</f>
        <v>0</v>
      </c>
      <c r="J29" s="82" t="str">
        <f>IF(I29&lt;&gt;0,SUM(I$12:I29)/COUNT(I$12:I29)," ")</f>
        <v xml:space="preserve"> </v>
      </c>
    </row>
    <row r="30" spans="1:10" x14ac:dyDescent="0.25">
      <c r="A30" s="80">
        <v>15</v>
      </c>
      <c r="B30" s="13">
        <f>'Fig15'!D$15</f>
        <v>0</v>
      </c>
      <c r="C30" s="21">
        <f>'Fig15'!E$15</f>
        <v>0</v>
      </c>
      <c r="D30" s="13">
        <f>'Fig15'!F$15</f>
        <v>0</v>
      </c>
      <c r="E30" s="21">
        <f>'Fig15'!G$15</f>
        <v>0</v>
      </c>
      <c r="F30" s="13">
        <f>'Fig15'!H$15</f>
        <v>0</v>
      </c>
      <c r="G30" s="18">
        <f>'Fig15'!I$15</f>
        <v>0</v>
      </c>
      <c r="H30" s="81">
        <f>'Fig15'!J$15</f>
        <v>0</v>
      </c>
      <c r="I30" s="81">
        <f>'Fig15'!K$15</f>
        <v>0</v>
      </c>
      <c r="J30" s="82" t="str">
        <f>IF(I30&lt;&gt;0,SUM(I$12:I30)/COUNT(I$12:I30)," ")</f>
        <v xml:space="preserve"> </v>
      </c>
    </row>
    <row r="31" spans="1:10" x14ac:dyDescent="0.25">
      <c r="A31" s="80">
        <v>16</v>
      </c>
      <c r="B31" s="13">
        <f>'Fig16'!D$15</f>
        <v>0</v>
      </c>
      <c r="C31" s="21">
        <f>'Fig16'!E$15</f>
        <v>0</v>
      </c>
      <c r="D31" s="13">
        <f>'Fig16'!F$15</f>
        <v>0</v>
      </c>
      <c r="E31" s="21">
        <f>'Fig16'!G$15</f>
        <v>0</v>
      </c>
      <c r="F31" s="13">
        <f>'Fig16'!H$15</f>
        <v>0</v>
      </c>
      <c r="G31" s="18">
        <f>'Fig16'!I$15</f>
        <v>0</v>
      </c>
      <c r="H31" s="81">
        <f>'Fig16'!J$15</f>
        <v>0</v>
      </c>
      <c r="I31" s="81">
        <f>'Fig16'!K$15</f>
        <v>0</v>
      </c>
      <c r="J31" s="82" t="str">
        <f>IF(I31&lt;&gt;0,SUM(I$12:I31)/COUNT(I$12:I31)," ")</f>
        <v xml:space="preserve"> </v>
      </c>
    </row>
    <row r="32" spans="1:10" x14ac:dyDescent="0.25">
      <c r="A32" s="80">
        <v>17</v>
      </c>
      <c r="B32" s="13">
        <f>'Fig17'!D$15</f>
        <v>0</v>
      </c>
      <c r="C32" s="21">
        <f>'Fig17'!E$15</f>
        <v>0</v>
      </c>
      <c r="D32" s="13">
        <f>'Fig17'!F$15</f>
        <v>0</v>
      </c>
      <c r="E32" s="21">
        <f>'Fig17'!G$15</f>
        <v>0</v>
      </c>
      <c r="F32" s="13">
        <f>'Fig17'!H$15</f>
        <v>0</v>
      </c>
      <c r="G32" s="18">
        <f>'Fig17'!I$15</f>
        <v>0</v>
      </c>
      <c r="H32" s="81">
        <f>'Fig17'!J$15</f>
        <v>0</v>
      </c>
      <c r="I32" s="81">
        <f>'Fig17'!K$15</f>
        <v>0</v>
      </c>
      <c r="J32" s="82" t="str">
        <f>IF(I32&lt;&gt;0,SUM(I$12:I32)/COUNT(I$12:I32)," ")</f>
        <v xml:space="preserve"> </v>
      </c>
    </row>
    <row r="33" spans="1:10" x14ac:dyDescent="0.25">
      <c r="A33" s="80">
        <v>18</v>
      </c>
      <c r="B33" s="13">
        <f>'Fig18'!D$15</f>
        <v>0</v>
      </c>
      <c r="C33" s="21">
        <f>'Fig18'!E$15</f>
        <v>0</v>
      </c>
      <c r="D33" s="13">
        <f>'Fig18'!F$15</f>
        <v>0</v>
      </c>
      <c r="E33" s="21">
        <f>'Fig18'!G$15</f>
        <v>0</v>
      </c>
      <c r="F33" s="13">
        <f>'Fig18'!H$15</f>
        <v>0</v>
      </c>
      <c r="G33" s="18">
        <f>'Fig18'!I$15</f>
        <v>0</v>
      </c>
      <c r="H33" s="81">
        <f>'Fig18'!J$15</f>
        <v>0</v>
      </c>
      <c r="I33" s="81">
        <f>'Fig18'!K$15</f>
        <v>0</v>
      </c>
      <c r="J33" s="82" t="str">
        <f>IF(I33&lt;&gt;0,SUM(I$12:I33)/COUNT(I$12:I33)," ")</f>
        <v xml:space="preserve"> </v>
      </c>
    </row>
    <row r="34" spans="1:10" x14ac:dyDescent="0.25">
      <c r="A34" s="80">
        <v>19</v>
      </c>
      <c r="B34" s="13">
        <f>'Fig19'!D$15</f>
        <v>0</v>
      </c>
      <c r="C34" s="21">
        <f>'Fig19'!E$15</f>
        <v>0</v>
      </c>
      <c r="D34" s="13">
        <f>'Fig19'!F$15</f>
        <v>0</v>
      </c>
      <c r="E34" s="21">
        <f>'Fig19'!G$15</f>
        <v>0</v>
      </c>
      <c r="F34" s="13">
        <f>'Fig19'!H$15</f>
        <v>0</v>
      </c>
      <c r="G34" s="18">
        <f>'Fig19'!I$15</f>
        <v>0</v>
      </c>
      <c r="H34" s="81">
        <f>'Fig19'!J$15</f>
        <v>0</v>
      </c>
      <c r="I34" s="81">
        <f>'Fig19'!K$15</f>
        <v>0</v>
      </c>
      <c r="J34" s="82" t="str">
        <f>IF(I34&lt;&gt;0,SUM(I$12:I34)/COUNT(I$12:I34)," ")</f>
        <v xml:space="preserve"> </v>
      </c>
    </row>
    <row r="35" spans="1:10" x14ac:dyDescent="0.25">
      <c r="A35" s="80">
        <v>20</v>
      </c>
      <c r="B35" s="13">
        <f>'Fig20'!D$15</f>
        <v>0</v>
      </c>
      <c r="C35" s="21">
        <f>'Fig20'!E$15</f>
        <v>0</v>
      </c>
      <c r="D35" s="13">
        <f>'Fig20'!F$15</f>
        <v>0</v>
      </c>
      <c r="E35" s="21">
        <f>'Fig20'!G$15</f>
        <v>0</v>
      </c>
      <c r="F35" s="13">
        <f>'Fig20'!H$15</f>
        <v>0</v>
      </c>
      <c r="G35" s="18">
        <f>'Fig20'!I$15</f>
        <v>0</v>
      </c>
      <c r="H35" s="81">
        <f>'Fig20'!J$15</f>
        <v>0</v>
      </c>
      <c r="I35" s="81">
        <f>'Fig20'!K$15</f>
        <v>0</v>
      </c>
      <c r="J35" s="82" t="str">
        <f>IF(I35&lt;&gt;0,SUM(I$12:I35)/COUNT(I$12:I35)," ")</f>
        <v xml:space="preserve"> </v>
      </c>
    </row>
    <row r="36" spans="1:10" x14ac:dyDescent="0.25">
      <c r="A36" s="80">
        <v>21</v>
      </c>
      <c r="B36" s="13">
        <f>'Fig21'!D$15</f>
        <v>0</v>
      </c>
      <c r="C36" s="21">
        <f>'Fig21'!E$15</f>
        <v>0</v>
      </c>
      <c r="D36" s="13">
        <f>'Fig21'!F$15</f>
        <v>0</v>
      </c>
      <c r="E36" s="21">
        <f>'Fig21'!G$15</f>
        <v>0</v>
      </c>
      <c r="F36" s="13">
        <f>'Fig21'!H$15</f>
        <v>0</v>
      </c>
      <c r="G36" s="18">
        <f>'Fig21'!I$15</f>
        <v>0</v>
      </c>
      <c r="H36" s="81">
        <f>'Fig21'!J$15</f>
        <v>0</v>
      </c>
      <c r="I36" s="81">
        <f>'Fig21'!K$15</f>
        <v>0</v>
      </c>
      <c r="J36" s="82" t="str">
        <f>IF(I36&lt;&gt;0,SUM(I$12:I36)/COUNT(I$12:I36)," ")</f>
        <v xml:space="preserve"> </v>
      </c>
    </row>
    <row r="37" spans="1:10" x14ac:dyDescent="0.25">
      <c r="A37" s="80">
        <v>22</v>
      </c>
      <c r="B37" s="13">
        <f>'Fig22'!D$15</f>
        <v>0</v>
      </c>
      <c r="C37" s="21">
        <f>'Fig22'!E$15</f>
        <v>0</v>
      </c>
      <c r="D37" s="13">
        <f>'Fig22'!F$15</f>
        <v>0</v>
      </c>
      <c r="E37" s="21">
        <f>'Fig22'!G$15</f>
        <v>0</v>
      </c>
      <c r="F37" s="13">
        <f>'Fig22'!H$15</f>
        <v>0</v>
      </c>
      <c r="G37" s="18">
        <f>'Fig22'!I$15</f>
        <v>0</v>
      </c>
      <c r="H37" s="81">
        <f>'Fig22'!J$15</f>
        <v>0</v>
      </c>
      <c r="I37" s="81">
        <f>'Fig22'!K$15</f>
        <v>0</v>
      </c>
      <c r="J37" s="82" t="str">
        <f>IF(I37&lt;&gt;0,SUM(I$12:I37)/COUNT(I$12:I37)," ")</f>
        <v xml:space="preserve"> </v>
      </c>
    </row>
    <row r="38" spans="1:10" x14ac:dyDescent="0.25">
      <c r="A38" s="80">
        <v>23</v>
      </c>
      <c r="B38" s="13">
        <f>'Fig23'!D$15</f>
        <v>0</v>
      </c>
      <c r="C38" s="21">
        <f>'Fig23'!E$15</f>
        <v>0</v>
      </c>
      <c r="D38" s="13">
        <f>'Fig23'!F$15</f>
        <v>0</v>
      </c>
      <c r="E38" s="21">
        <f>'Fig23'!G$15</f>
        <v>0</v>
      </c>
      <c r="F38" s="13">
        <f>'Fig23'!H$15</f>
        <v>0</v>
      </c>
      <c r="G38" s="18">
        <f>'Fig23'!I$15</f>
        <v>0</v>
      </c>
      <c r="H38" s="81">
        <f>'Fig23'!J$15</f>
        <v>0</v>
      </c>
      <c r="I38" s="81">
        <f>'Fig23'!K$15</f>
        <v>0</v>
      </c>
      <c r="J38" s="82" t="str">
        <f>IF(I38&lt;&gt;0,SUM(I$12:I38)/COUNT(I$12:I38)," ")</f>
        <v xml:space="preserve"> </v>
      </c>
    </row>
    <row r="39" spans="1:10" ht="15.75" thickBot="1" x14ac:dyDescent="0.3">
      <c r="A39" s="89">
        <v>24</v>
      </c>
      <c r="B39" s="90">
        <f>'Fig24'!D$15</f>
        <v>0</v>
      </c>
      <c r="C39" s="91">
        <f>'Fig24'!E$15</f>
        <v>0</v>
      </c>
      <c r="D39" s="90">
        <f>'Fig24'!F$15</f>
        <v>0</v>
      </c>
      <c r="E39" s="91">
        <f>'Fig24'!G$15</f>
        <v>0</v>
      </c>
      <c r="F39" s="90">
        <f>'Fig24'!H$15</f>
        <v>0</v>
      </c>
      <c r="G39" s="92">
        <f>'Fig24'!I$15</f>
        <v>0</v>
      </c>
      <c r="H39" s="81">
        <f>'Fig24'!J$15</f>
        <v>0</v>
      </c>
      <c r="I39" s="81">
        <f>'Fig24'!K$15</f>
        <v>0</v>
      </c>
      <c r="J39" s="93"/>
    </row>
    <row r="40" spans="1:10" ht="15.75" thickBot="1" x14ac:dyDescent="0.3">
      <c r="A40" s="94"/>
      <c r="B40" s="94"/>
      <c r="C40" s="94"/>
      <c r="D40" s="94"/>
      <c r="E40" s="94"/>
      <c r="F40" s="95" t="s">
        <v>73</v>
      </c>
      <c r="G40" s="96"/>
      <c r="H40" s="191">
        <f>SUM(H12:H39)</f>
        <v>0</v>
      </c>
      <c r="I40" s="81">
        <f>SUM(I12:I39)</f>
        <v>0</v>
      </c>
      <c r="J40" s="12"/>
    </row>
    <row r="41" spans="1:10" ht="15.75" thickBot="1" x14ac:dyDescent="0.3">
      <c r="A41" s="22"/>
      <c r="B41" s="22"/>
      <c r="C41" s="22"/>
      <c r="D41" s="22"/>
      <c r="E41" s="22"/>
      <c r="F41" s="22"/>
      <c r="G41" s="12"/>
      <c r="H41" s="97" t="s">
        <v>59</v>
      </c>
      <c r="I41" s="93">
        <f>I40/24</f>
        <v>0</v>
      </c>
      <c r="J41" s="12"/>
    </row>
    <row r="42" spans="1:10" x14ac:dyDescent="0.25">
      <c r="A42" s="11" t="s">
        <v>51</v>
      </c>
      <c r="B42" s="22"/>
      <c r="C42" s="22"/>
      <c r="D42" s="22"/>
      <c r="E42" s="22"/>
      <c r="F42" s="22"/>
      <c r="G42" s="22"/>
      <c r="H42" s="22"/>
      <c r="I42" s="22"/>
      <c r="J42" s="12"/>
    </row>
    <row r="43" spans="1:10" x14ac:dyDescent="0.25">
      <c r="A43" s="11" t="s">
        <v>52</v>
      </c>
      <c r="B43" s="22"/>
      <c r="C43" s="22"/>
      <c r="D43" s="22"/>
      <c r="E43" s="22"/>
      <c r="F43" s="22"/>
      <c r="G43" s="22"/>
      <c r="H43" s="22"/>
      <c r="I43" s="22"/>
      <c r="J43" s="12"/>
    </row>
    <row r="44" spans="1:10" x14ac:dyDescent="0.25">
      <c r="A44" s="11" t="s">
        <v>53</v>
      </c>
      <c r="B44" s="22"/>
      <c r="C44" s="22"/>
      <c r="D44" s="22"/>
      <c r="E44" s="22"/>
      <c r="F44" s="22"/>
      <c r="G44" s="22"/>
      <c r="H44" s="22"/>
      <c r="I44" s="22"/>
      <c r="J44" s="12"/>
    </row>
    <row r="45" spans="1:10" x14ac:dyDescent="0.25">
      <c r="A45" s="11" t="s">
        <v>54</v>
      </c>
      <c r="B45" s="22"/>
      <c r="C45" s="22"/>
      <c r="D45" s="22"/>
      <c r="E45" s="22"/>
      <c r="F45" s="22"/>
      <c r="G45" s="22"/>
      <c r="H45" s="22"/>
      <c r="I45" s="22"/>
      <c r="J45" s="12"/>
    </row>
    <row r="46" spans="1:10" ht="15.75" thickBot="1" x14ac:dyDescent="0.3">
      <c r="A46" s="11"/>
      <c r="B46" s="27" t="s">
        <v>35</v>
      </c>
      <c r="C46" s="22"/>
      <c r="D46" s="22"/>
      <c r="E46" s="22"/>
      <c r="F46" s="22" t="s">
        <v>55</v>
      </c>
      <c r="G46" s="22"/>
      <c r="H46" s="22"/>
      <c r="I46" s="22"/>
      <c r="J46" s="12"/>
    </row>
    <row r="47" spans="1:10" x14ac:dyDescent="0.25">
      <c r="A47" s="11"/>
      <c r="B47" s="293" t="str">
        <f>IF(ISBLANK(Résultats!C4),"",Résultats!C4)</f>
        <v/>
      </c>
      <c r="C47" s="294"/>
      <c r="D47" s="295"/>
      <c r="E47" s="22"/>
      <c r="F47" s="285"/>
      <c r="G47" s="286"/>
      <c r="H47" s="287"/>
      <c r="I47" s="22"/>
      <c r="J47" s="12"/>
    </row>
    <row r="48" spans="1:10" x14ac:dyDescent="0.25">
      <c r="A48" s="11"/>
      <c r="B48" s="22"/>
      <c r="C48" s="22"/>
      <c r="D48" s="22"/>
      <c r="E48" s="22"/>
      <c r="F48" s="288"/>
      <c r="G48" s="289"/>
      <c r="H48" s="290"/>
      <c r="I48" s="22"/>
      <c r="J48" s="12"/>
    </row>
    <row r="49" spans="1:10" x14ac:dyDescent="0.25">
      <c r="A49" s="11"/>
      <c r="B49" s="22"/>
      <c r="C49" s="22"/>
      <c r="D49" s="22"/>
      <c r="E49" s="22"/>
      <c r="F49" s="288"/>
      <c r="G49" s="289"/>
      <c r="H49" s="290"/>
      <c r="I49" s="22"/>
      <c r="J49" s="12"/>
    </row>
    <row r="50" spans="1:10" x14ac:dyDescent="0.25">
      <c r="A50" s="11"/>
      <c r="B50" s="22"/>
      <c r="C50" s="22"/>
      <c r="D50" s="22"/>
      <c r="E50" s="22"/>
      <c r="F50" s="288"/>
      <c r="G50" s="289"/>
      <c r="H50" s="290"/>
      <c r="I50" s="22"/>
      <c r="J50" s="12"/>
    </row>
    <row r="51" spans="1:10" ht="15.75" thickBot="1" x14ac:dyDescent="0.3">
      <c r="A51" s="11"/>
      <c r="B51" s="22"/>
      <c r="C51" s="22"/>
      <c r="D51" s="22"/>
      <c r="E51" s="22"/>
      <c r="F51" s="291"/>
      <c r="G51" s="226"/>
      <c r="H51" s="292"/>
      <c r="I51" s="22"/>
      <c r="J51" s="12"/>
    </row>
    <row r="52" spans="1:10" ht="15.75" thickBot="1" x14ac:dyDescent="0.3">
      <c r="A52" s="194" t="s">
        <v>74</v>
      </c>
      <c r="B52" s="14"/>
      <c r="C52" s="14"/>
      <c r="D52" s="14"/>
      <c r="E52" s="14"/>
      <c r="F52" s="14"/>
      <c r="G52" s="14"/>
      <c r="H52" s="14"/>
      <c r="I52" s="14"/>
      <c r="J52" s="98"/>
    </row>
  </sheetData>
  <sheetProtection algorithmName="SHA-512" hashValue="24dyPoinAGWpCDClSrcFC6177igwEIyKhqaYhzh/XN10lU0Qqr3HYdkgvL+ljvD243IkVahPMymarG0hg6lQbg==" saltValue="6EMd0Cy40ccgDiZjOXZTVw==" spinCount="100000" sheet="1" objects="1" scenarios="1"/>
  <mergeCells count="36">
    <mergeCell ref="C4:G4"/>
    <mergeCell ref="I4:J4"/>
    <mergeCell ref="A1:J1"/>
    <mergeCell ref="B2:G2"/>
    <mergeCell ref="I2:J2"/>
    <mergeCell ref="C3:G3"/>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47:D47"/>
    <mergeCell ref="F47:H51"/>
  </mergeCell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A72B-E69C-4D84-9434-1AB2900F0600}">
  <sheetPr>
    <tabColor theme="9" tint="0.79998168889431442"/>
  </sheetPr>
  <dimension ref="A1:J52"/>
  <sheetViews>
    <sheetView workbookViewId="0">
      <selection activeCell="B47" activeCellId="6" sqref="B2:G2 C3:G3 C4:G4 I2:J2 I3:J3 I4:J4 B47:D47"/>
    </sheetView>
  </sheetViews>
  <sheetFormatPr baseColWidth="10" defaultColWidth="10.7109375" defaultRowHeight="15" x14ac:dyDescent="0.25"/>
  <cols>
    <col min="1" max="1" width="14.42578125" customWidth="1"/>
    <col min="8" max="8" width="17" bestFit="1" customWidth="1"/>
  </cols>
  <sheetData>
    <row r="1" spans="1:10" ht="98.65" customHeight="1" x14ac:dyDescent="0.25">
      <c r="A1" s="318" t="s">
        <v>31</v>
      </c>
      <c r="B1" s="319"/>
      <c r="C1" s="319"/>
      <c r="D1" s="319"/>
      <c r="E1" s="319"/>
      <c r="F1" s="319"/>
      <c r="G1" s="319"/>
      <c r="H1" s="319"/>
      <c r="I1" s="319"/>
      <c r="J1" s="320"/>
    </row>
    <row r="2" spans="1:10" x14ac:dyDescent="0.25">
      <c r="A2" s="136" t="s">
        <v>32</v>
      </c>
      <c r="B2" s="315" t="str">
        <f>IF(ISBLANK(Résultats!A22)," ",Résultats!A22)</f>
        <v xml:space="preserve"> </v>
      </c>
      <c r="C2" s="316"/>
      <c r="D2" s="316"/>
      <c r="E2" s="316"/>
      <c r="F2" s="316"/>
      <c r="G2" s="317"/>
      <c r="H2" s="137" t="s">
        <v>33</v>
      </c>
      <c r="I2" s="315" t="str">
        <f>IF(ISBLANK(Résultats!D22),"",Résultats!D22)</f>
        <v/>
      </c>
      <c r="J2" s="321"/>
    </row>
    <row r="3" spans="1:10" x14ac:dyDescent="0.25">
      <c r="A3" s="136" t="s">
        <v>34</v>
      </c>
      <c r="B3" s="138"/>
      <c r="C3" s="315" t="str">
        <f>IF(ISBLANK(Résultats!G22),"",Résultats!G22)</f>
        <v/>
      </c>
      <c r="D3" s="316"/>
      <c r="E3" s="316"/>
      <c r="F3" s="316"/>
      <c r="G3" s="317"/>
      <c r="H3" s="137" t="s">
        <v>64</v>
      </c>
      <c r="I3" s="312" t="str">
        <f>IF(Résultats!F22="X"," moins de 21 ans","")</f>
        <v/>
      </c>
      <c r="J3" s="321"/>
    </row>
    <row r="4" spans="1:10" x14ac:dyDescent="0.25">
      <c r="A4" s="136" t="s">
        <v>36</v>
      </c>
      <c r="B4" s="137"/>
      <c r="C4" s="315" t="str">
        <f>IF(ISBLANK(Résultats!C2),"",Résultats!C2)</f>
        <v xml:space="preserve"> </v>
      </c>
      <c r="D4" s="316"/>
      <c r="E4" s="316"/>
      <c r="F4" s="316"/>
      <c r="G4" s="317"/>
      <c r="H4" s="137" t="s">
        <v>37</v>
      </c>
      <c r="I4" s="315" t="str">
        <f>IF(ISBLANK(Résultats!J2),"",Résultats!J2)</f>
        <v xml:space="preserve"> </v>
      </c>
      <c r="J4" s="321"/>
    </row>
    <row r="5" spans="1:10" x14ac:dyDescent="0.25">
      <c r="A5" s="136" t="s">
        <v>38</v>
      </c>
      <c r="B5" s="137"/>
      <c r="C5" s="137"/>
      <c r="D5" s="137"/>
      <c r="E5" s="137"/>
      <c r="F5" s="137"/>
      <c r="G5" s="137"/>
      <c r="H5" s="137"/>
      <c r="I5" s="137"/>
      <c r="J5" s="139"/>
    </row>
    <row r="6" spans="1:10" x14ac:dyDescent="0.25">
      <c r="A6" s="140" t="s">
        <v>39</v>
      </c>
      <c r="B6" s="141"/>
      <c r="C6" s="141"/>
      <c r="D6" s="141"/>
      <c r="E6" s="141"/>
      <c r="F6" s="141"/>
      <c r="G6" s="141"/>
      <c r="H6" s="137"/>
      <c r="I6" s="137"/>
      <c r="J6" s="139"/>
    </row>
    <row r="7" spans="1:10" x14ac:dyDescent="0.25">
      <c r="A7" s="140" t="s">
        <v>40</v>
      </c>
      <c r="B7" s="141"/>
      <c r="C7" s="141"/>
      <c r="D7" s="141"/>
      <c r="E7" s="141"/>
      <c r="F7" s="141"/>
      <c r="G7" s="141"/>
      <c r="H7" s="137"/>
      <c r="I7" s="137"/>
      <c r="J7" s="139"/>
    </row>
    <row r="8" spans="1:10" x14ac:dyDescent="0.25">
      <c r="A8" s="142" t="s">
        <v>41</v>
      </c>
      <c r="B8" s="143"/>
      <c r="C8" s="143"/>
      <c r="D8" s="143"/>
      <c r="E8" s="143"/>
      <c r="F8" s="143"/>
      <c r="G8" s="143"/>
      <c r="H8" s="137"/>
      <c r="I8" s="137"/>
      <c r="J8" s="139"/>
    </row>
    <row r="9" spans="1:10" x14ac:dyDescent="0.25">
      <c r="A9" s="142" t="s">
        <v>42</v>
      </c>
      <c r="B9" s="143"/>
      <c r="C9" s="143"/>
      <c r="D9" s="143"/>
      <c r="E9" s="143"/>
      <c r="F9" s="143"/>
      <c r="G9" s="143"/>
      <c r="H9" s="137"/>
      <c r="I9" s="137"/>
      <c r="J9" s="139"/>
    </row>
    <row r="10" spans="1:10" ht="15.75" thickBot="1" x14ac:dyDescent="0.3">
      <c r="A10" s="142" t="s">
        <v>43</v>
      </c>
      <c r="B10" s="143"/>
      <c r="C10" s="143"/>
      <c r="D10" s="143"/>
      <c r="E10" s="143"/>
      <c r="F10" s="143"/>
      <c r="G10" s="143"/>
      <c r="H10" s="137"/>
      <c r="I10" s="137"/>
      <c r="J10" s="139"/>
    </row>
    <row r="11" spans="1:10" ht="60" x14ac:dyDescent="0.25">
      <c r="A11" s="144" t="s">
        <v>44</v>
      </c>
      <c r="B11" s="322" t="s">
        <v>61</v>
      </c>
      <c r="C11" s="323"/>
      <c r="D11" s="322" t="s">
        <v>62</v>
      </c>
      <c r="E11" s="323"/>
      <c r="F11" s="322" t="s">
        <v>63</v>
      </c>
      <c r="G11" s="324"/>
      <c r="H11" s="145" t="s">
        <v>45</v>
      </c>
      <c r="I11" s="146" t="s">
        <v>46</v>
      </c>
      <c r="J11" s="147" t="s">
        <v>58</v>
      </c>
    </row>
    <row r="12" spans="1:10" x14ac:dyDescent="0.25">
      <c r="A12" s="148">
        <v>1</v>
      </c>
      <c r="B12" s="309">
        <f>'Fig1'!D$16</f>
        <v>0</v>
      </c>
      <c r="C12" s="310"/>
      <c r="D12" s="309">
        <f>'Fig1'!E$16</f>
        <v>0</v>
      </c>
      <c r="E12" s="310"/>
      <c r="F12" s="309">
        <f>'Fig1'!F$16</f>
        <v>0</v>
      </c>
      <c r="G12" s="311"/>
      <c r="H12" s="149">
        <f>'Fig1'!G$16</f>
        <v>0</v>
      </c>
      <c r="I12" s="149">
        <f>'Fig1'!H$16</f>
        <v>0</v>
      </c>
      <c r="J12" s="150" t="str">
        <f>IF( I13=0," ",I12)</f>
        <v xml:space="preserve"> </v>
      </c>
    </row>
    <row r="13" spans="1:10" x14ac:dyDescent="0.25">
      <c r="A13" s="148">
        <v>2</v>
      </c>
      <c r="B13" s="309">
        <f>'Fig2'!D$16</f>
        <v>0</v>
      </c>
      <c r="C13" s="310"/>
      <c r="D13" s="309">
        <f>'Fig2'!E$16</f>
        <v>0</v>
      </c>
      <c r="E13" s="310"/>
      <c r="F13" s="309">
        <f>'Fig2'!F$16</f>
        <v>0</v>
      </c>
      <c r="G13" s="311"/>
      <c r="H13" s="149">
        <f>'Fig2'!G$16</f>
        <v>0</v>
      </c>
      <c r="I13" s="149">
        <f>'Fig2'!H$16</f>
        <v>0</v>
      </c>
      <c r="J13" s="150" t="str">
        <f>IF(I13&lt;&gt;0,SUM(I$12:I13)/COUNT(I$12:I13)," ")</f>
        <v xml:space="preserve"> </v>
      </c>
    </row>
    <row r="14" spans="1:10" x14ac:dyDescent="0.25">
      <c r="A14" s="148">
        <v>3</v>
      </c>
      <c r="B14" s="309">
        <f>'Fig3'!D$16</f>
        <v>0</v>
      </c>
      <c r="C14" s="310"/>
      <c r="D14" s="309">
        <f>'Fig3'!E$16</f>
        <v>0</v>
      </c>
      <c r="E14" s="310"/>
      <c r="F14" s="309">
        <f>'Fig3'!F$16</f>
        <v>0</v>
      </c>
      <c r="G14" s="311"/>
      <c r="H14" s="149">
        <f>'Fig3'!G$16</f>
        <v>0</v>
      </c>
      <c r="I14" s="149">
        <f>'Fig3'!H$16</f>
        <v>0</v>
      </c>
      <c r="J14" s="150" t="str">
        <f>IF(I14&lt;&gt;0,SUM(I$12:I14)/COUNT(I$12:I14)," ")</f>
        <v xml:space="preserve"> </v>
      </c>
    </row>
    <row r="15" spans="1:10" x14ac:dyDescent="0.25">
      <c r="A15" s="148">
        <v>4</v>
      </c>
      <c r="B15" s="309">
        <f>'Fig4'!D$16</f>
        <v>0</v>
      </c>
      <c r="C15" s="310"/>
      <c r="D15" s="309">
        <f>'Fig4'!E$16</f>
        <v>0</v>
      </c>
      <c r="E15" s="310"/>
      <c r="F15" s="309">
        <f>'Fig4'!F$16</f>
        <v>0</v>
      </c>
      <c r="G15" s="311"/>
      <c r="H15" s="149">
        <f>'Fig4'!G$16</f>
        <v>0</v>
      </c>
      <c r="I15" s="149">
        <f>'Fig4'!H$16</f>
        <v>0</v>
      </c>
      <c r="J15" s="150" t="str">
        <f>IF(I15&lt;&gt;0,SUM(I$12:I15)/COUNT(I$12:I15)," ")</f>
        <v xml:space="preserve"> </v>
      </c>
    </row>
    <row r="16" spans="1:10" x14ac:dyDescent="0.25">
      <c r="A16" s="148">
        <v>5</v>
      </c>
      <c r="B16" s="309">
        <f>'Fig5'!D$16</f>
        <v>0</v>
      </c>
      <c r="C16" s="310"/>
      <c r="D16" s="309">
        <f>'Fig5'!E$16</f>
        <v>0</v>
      </c>
      <c r="E16" s="310"/>
      <c r="F16" s="309">
        <f>'Fig5'!F$16</f>
        <v>0</v>
      </c>
      <c r="G16" s="311"/>
      <c r="H16" s="149">
        <f>'Fig5'!G$16</f>
        <v>0</v>
      </c>
      <c r="I16" s="149">
        <f>'Fig5'!H$16</f>
        <v>0</v>
      </c>
      <c r="J16" s="150" t="str">
        <f>IF(I16&lt;&gt;0,SUM(I$12:I16)/COUNT(I$12:I16)," ")</f>
        <v xml:space="preserve"> </v>
      </c>
    </row>
    <row r="17" spans="1:10" x14ac:dyDescent="0.25">
      <c r="A17" s="148">
        <v>6</v>
      </c>
      <c r="B17" s="309">
        <f>'Fig6'!D$16</f>
        <v>0</v>
      </c>
      <c r="C17" s="310"/>
      <c r="D17" s="309">
        <f>'Fig6'!E$16</f>
        <v>0</v>
      </c>
      <c r="E17" s="310"/>
      <c r="F17" s="309">
        <f>'Fig6'!F$16</f>
        <v>0</v>
      </c>
      <c r="G17" s="311"/>
      <c r="H17" s="149">
        <f>'Fig6'!G$16</f>
        <v>0</v>
      </c>
      <c r="I17" s="149">
        <f>'Fig6'!H$16</f>
        <v>0</v>
      </c>
      <c r="J17" s="150" t="str">
        <f>IF(I17&lt;&gt;0,SUM(I$12:I17)/COUNT(I$12:I17)," ")</f>
        <v xml:space="preserve"> </v>
      </c>
    </row>
    <row r="18" spans="1:10" x14ac:dyDescent="0.25">
      <c r="A18" s="148">
        <v>7</v>
      </c>
      <c r="B18" s="309">
        <f>'Fig7'!D$16</f>
        <v>0</v>
      </c>
      <c r="C18" s="310"/>
      <c r="D18" s="309">
        <f>'Fig7'!E$16</f>
        <v>0</v>
      </c>
      <c r="E18" s="310"/>
      <c r="F18" s="309">
        <f>'Fig7'!F$16</f>
        <v>0</v>
      </c>
      <c r="G18" s="311"/>
      <c r="H18" s="149">
        <f>'Fig7'!G$16</f>
        <v>0</v>
      </c>
      <c r="I18" s="149">
        <f>'Fig7'!H$16</f>
        <v>0</v>
      </c>
      <c r="J18" s="150" t="str">
        <f>IF(I18&lt;&gt;0,SUM(I$12:I18)/COUNT(I$12:I18)," ")</f>
        <v xml:space="preserve"> </v>
      </c>
    </row>
    <row r="19" spans="1:10" x14ac:dyDescent="0.25">
      <c r="A19" s="148">
        <v>8</v>
      </c>
      <c r="B19" s="309">
        <f>'Fig8'!D$16</f>
        <v>0</v>
      </c>
      <c r="C19" s="310"/>
      <c r="D19" s="309">
        <f>'Fig8'!E$16</f>
        <v>0</v>
      </c>
      <c r="E19" s="310"/>
      <c r="F19" s="309">
        <f>'Fig8'!F$16</f>
        <v>0</v>
      </c>
      <c r="G19" s="311"/>
      <c r="H19" s="149">
        <f>'Fig8'!G$16</f>
        <v>0</v>
      </c>
      <c r="I19" s="149">
        <f>'Fig8'!H$16</f>
        <v>0</v>
      </c>
      <c r="J19" s="150" t="str">
        <f>IF(I19&lt;&gt;0,SUM(I$12:I19)/COUNT(I$12:I19)," ")</f>
        <v xml:space="preserve"> </v>
      </c>
    </row>
    <row r="20" spans="1:10" x14ac:dyDescent="0.25">
      <c r="A20" s="149"/>
      <c r="B20" s="151"/>
      <c r="C20" s="152"/>
      <c r="D20" s="151"/>
      <c r="E20" s="152"/>
      <c r="F20" s="151"/>
      <c r="G20" s="153"/>
      <c r="H20" s="149"/>
      <c r="I20" s="149"/>
      <c r="J20" s="149" t="str">
        <f>IF(I20&lt;&gt;0,SUM(I$12:I20)/COUNT(I$12:I20)," ")</f>
        <v xml:space="preserve"> </v>
      </c>
    </row>
    <row r="21" spans="1:10" x14ac:dyDescent="0.25">
      <c r="A21" s="173"/>
      <c r="B21" s="176"/>
      <c r="C21" s="177"/>
      <c r="D21" s="176"/>
      <c r="E21" s="177"/>
      <c r="F21" s="176"/>
      <c r="G21" s="177"/>
      <c r="H21" s="173"/>
      <c r="I21" s="173"/>
      <c r="J21" s="173"/>
    </row>
    <row r="22" spans="1:10" x14ac:dyDescent="0.25">
      <c r="A22" s="174"/>
      <c r="B22" s="174"/>
      <c r="C22" s="154" t="s">
        <v>47</v>
      </c>
      <c r="D22" s="174"/>
      <c r="E22" s="154" t="s">
        <v>47</v>
      </c>
      <c r="F22" s="174"/>
      <c r="G22" s="154" t="s">
        <v>47</v>
      </c>
      <c r="H22" s="174"/>
      <c r="I22" s="174"/>
      <c r="J22" s="174"/>
    </row>
    <row r="23" spans="1:10" x14ac:dyDescent="0.25">
      <c r="A23" s="175"/>
      <c r="B23" s="155" t="s">
        <v>48</v>
      </c>
      <c r="C23" s="156" t="s">
        <v>49</v>
      </c>
      <c r="D23" s="155" t="s">
        <v>49</v>
      </c>
      <c r="E23" s="156" t="s">
        <v>49</v>
      </c>
      <c r="F23" s="155" t="s">
        <v>50</v>
      </c>
      <c r="G23" s="157" t="s">
        <v>49</v>
      </c>
      <c r="H23" s="175"/>
      <c r="I23" s="175"/>
      <c r="J23" s="175"/>
    </row>
    <row r="24" spans="1:10" x14ac:dyDescent="0.25">
      <c r="A24" s="148">
        <v>9</v>
      </c>
      <c r="B24" s="158">
        <f>'Fig9'!D$16</f>
        <v>0</v>
      </c>
      <c r="C24" s="159">
        <f>'Fig9'!E$16</f>
        <v>0</v>
      </c>
      <c r="D24" s="158">
        <f>'Fig9'!F$16</f>
        <v>0</v>
      </c>
      <c r="E24" s="159">
        <f>'Fig9'!G$16</f>
        <v>0</v>
      </c>
      <c r="F24" s="158">
        <f>'Fig9'!H$16</f>
        <v>0</v>
      </c>
      <c r="G24" s="160">
        <f>'Fig9'!I$16</f>
        <v>0</v>
      </c>
      <c r="H24" s="149">
        <f>'Fig9'!J$16</f>
        <v>0</v>
      </c>
      <c r="I24" s="149">
        <f>'Fig9'!K$16</f>
        <v>0</v>
      </c>
      <c r="J24" s="150" t="str">
        <f>IF(I24&lt;&gt;0,SUM(I$12:I24)/COUNT(I$12:I24)," ")</f>
        <v xml:space="preserve"> </v>
      </c>
    </row>
    <row r="25" spans="1:10" x14ac:dyDescent="0.25">
      <c r="A25" s="148">
        <v>10</v>
      </c>
      <c r="B25" s="158">
        <f>'Fig10'!D$16</f>
        <v>0</v>
      </c>
      <c r="C25" s="159">
        <f>'Fig10'!E$16</f>
        <v>0</v>
      </c>
      <c r="D25" s="158">
        <f>'Fig10'!F$16</f>
        <v>0</v>
      </c>
      <c r="E25" s="159">
        <f>'Fig10'!G$16</f>
        <v>0</v>
      </c>
      <c r="F25" s="158">
        <f>'Fig10'!H$16</f>
        <v>0</v>
      </c>
      <c r="G25" s="160">
        <f>'Fig10'!I$16</f>
        <v>0</v>
      </c>
      <c r="H25" s="149">
        <f>'Fig10'!J$16</f>
        <v>0</v>
      </c>
      <c r="I25" s="149">
        <f>'Fig10'!K$16</f>
        <v>0</v>
      </c>
      <c r="J25" s="150" t="str">
        <f>IF(I25&lt;&gt;0,SUM(I$12:I25)/COUNT(I$12:I25)," ")</f>
        <v xml:space="preserve"> </v>
      </c>
    </row>
    <row r="26" spans="1:10" x14ac:dyDescent="0.25">
      <c r="A26" s="148">
        <v>11</v>
      </c>
      <c r="B26" s="158">
        <f>'Fig11'!D$16</f>
        <v>0</v>
      </c>
      <c r="C26" s="159">
        <f>'Fig11'!E$16</f>
        <v>0</v>
      </c>
      <c r="D26" s="158">
        <f>'Fig11'!F$16</f>
        <v>0</v>
      </c>
      <c r="E26" s="159">
        <f>'Fig11'!G$16</f>
        <v>0</v>
      </c>
      <c r="F26" s="158">
        <f>'Fig11'!H$16</f>
        <v>0</v>
      </c>
      <c r="G26" s="160">
        <f>'Fig11'!I$16</f>
        <v>0</v>
      </c>
      <c r="H26" s="149">
        <f>'Fig11'!J$16</f>
        <v>0</v>
      </c>
      <c r="I26" s="149">
        <f>'Fig11'!K$16</f>
        <v>0</v>
      </c>
      <c r="J26" s="150" t="str">
        <f>IF(I26&lt;&gt;0,SUM(I$12:I26)/COUNT(I$12:I26)," ")</f>
        <v xml:space="preserve"> </v>
      </c>
    </row>
    <row r="27" spans="1:10" x14ac:dyDescent="0.25">
      <c r="A27" s="148">
        <v>12</v>
      </c>
      <c r="B27" s="158">
        <f>'Fig12'!D$16</f>
        <v>0</v>
      </c>
      <c r="C27" s="159">
        <f>'Fig12'!E$16</f>
        <v>0</v>
      </c>
      <c r="D27" s="158">
        <f>'Fig12'!F$16</f>
        <v>0</v>
      </c>
      <c r="E27" s="159">
        <f>'Fig12'!G$16</f>
        <v>0</v>
      </c>
      <c r="F27" s="158">
        <f>'Fig12'!H$16</f>
        <v>0</v>
      </c>
      <c r="G27" s="160">
        <f>'Fig12'!I$16</f>
        <v>0</v>
      </c>
      <c r="H27" s="149">
        <f>'Fig12'!J$16</f>
        <v>0</v>
      </c>
      <c r="I27" s="149">
        <f>'Fig12'!K$16</f>
        <v>0</v>
      </c>
      <c r="J27" s="150" t="str">
        <f>IF(I27&lt;&gt;0,SUM(I$12:I27)/COUNT(I$12:I27)," ")</f>
        <v xml:space="preserve"> </v>
      </c>
    </row>
    <row r="28" spans="1:10" x14ac:dyDescent="0.25">
      <c r="A28" s="148">
        <v>13</v>
      </c>
      <c r="B28" s="158">
        <f>'Fig13'!D$16</f>
        <v>0</v>
      </c>
      <c r="C28" s="159">
        <f>'Fig13'!E$16</f>
        <v>0</v>
      </c>
      <c r="D28" s="158">
        <f>'Fig13'!F$16</f>
        <v>0</v>
      </c>
      <c r="E28" s="159">
        <f>'Fig13'!G$16</f>
        <v>0</v>
      </c>
      <c r="F28" s="158">
        <f>'Fig13'!H$16</f>
        <v>0</v>
      </c>
      <c r="G28" s="160">
        <f>'Fig13'!I$16</f>
        <v>0</v>
      </c>
      <c r="H28" s="149">
        <f>'Fig13'!J$16</f>
        <v>0</v>
      </c>
      <c r="I28" s="149">
        <f>'Fig13'!K$16</f>
        <v>0</v>
      </c>
      <c r="J28" s="150" t="str">
        <f>IF(I28&lt;&gt;0,SUM(I$12:I28)/COUNT(I$12:I28)," ")</f>
        <v xml:space="preserve"> </v>
      </c>
    </row>
    <row r="29" spans="1:10" x14ac:dyDescent="0.25">
      <c r="A29" s="148">
        <v>14</v>
      </c>
      <c r="B29" s="158">
        <f>'Fig14'!D$16</f>
        <v>0</v>
      </c>
      <c r="C29" s="159">
        <f>'Fig14'!E$16</f>
        <v>0</v>
      </c>
      <c r="D29" s="158">
        <f>'Fig14'!F$16</f>
        <v>0</v>
      </c>
      <c r="E29" s="159">
        <f>'Fig14'!G$16</f>
        <v>0</v>
      </c>
      <c r="F29" s="158">
        <f>'Fig14'!H$16</f>
        <v>0</v>
      </c>
      <c r="G29" s="160">
        <f>'Fig14'!I$16</f>
        <v>0</v>
      </c>
      <c r="H29" s="149">
        <f>'Fig14'!J$16</f>
        <v>0</v>
      </c>
      <c r="I29" s="149">
        <f>'Fig14'!K$16</f>
        <v>0</v>
      </c>
      <c r="J29" s="150" t="str">
        <f>IF(I29&lt;&gt;0,SUM(I$12:I29)/COUNT(I$12:I29)," ")</f>
        <v xml:space="preserve"> </v>
      </c>
    </row>
    <row r="30" spans="1:10" x14ac:dyDescent="0.25">
      <c r="A30" s="148">
        <v>15</v>
      </c>
      <c r="B30" s="158">
        <f>'Fig15'!D$16</f>
        <v>0</v>
      </c>
      <c r="C30" s="159">
        <f>'Fig15'!E$16</f>
        <v>0</v>
      </c>
      <c r="D30" s="158">
        <f>'Fig15'!F$16</f>
        <v>0</v>
      </c>
      <c r="E30" s="159">
        <f>'Fig15'!G$16</f>
        <v>0</v>
      </c>
      <c r="F30" s="158">
        <f>'Fig15'!H$16</f>
        <v>0</v>
      </c>
      <c r="G30" s="160">
        <f>'Fig15'!I$16</f>
        <v>0</v>
      </c>
      <c r="H30" s="149">
        <f>'Fig15'!J$16</f>
        <v>0</v>
      </c>
      <c r="I30" s="149">
        <f>'Fig15'!K$16</f>
        <v>0</v>
      </c>
      <c r="J30" s="150" t="str">
        <f>IF(I30&lt;&gt;0,SUM(I$12:I30)/COUNT(I$12:I30)," ")</f>
        <v xml:space="preserve"> </v>
      </c>
    </row>
    <row r="31" spans="1:10" x14ac:dyDescent="0.25">
      <c r="A31" s="148">
        <v>16</v>
      </c>
      <c r="B31" s="158">
        <f>'Fig16'!D$16</f>
        <v>0</v>
      </c>
      <c r="C31" s="159">
        <f>'Fig16'!E$16</f>
        <v>0</v>
      </c>
      <c r="D31" s="158">
        <f>'Fig16'!F$16</f>
        <v>0</v>
      </c>
      <c r="E31" s="159">
        <f>'Fig16'!G$16</f>
        <v>0</v>
      </c>
      <c r="F31" s="158">
        <f>'Fig16'!H$16</f>
        <v>0</v>
      </c>
      <c r="G31" s="160">
        <f>'Fig16'!I$16</f>
        <v>0</v>
      </c>
      <c r="H31" s="149">
        <f>'Fig16'!J$16</f>
        <v>0</v>
      </c>
      <c r="I31" s="149">
        <f>'Fig16'!K$16</f>
        <v>0</v>
      </c>
      <c r="J31" s="150" t="str">
        <f>IF(I31&lt;&gt;0,SUM(I$12:I31)/COUNT(I$12:I31)," ")</f>
        <v xml:space="preserve"> </v>
      </c>
    </row>
    <row r="32" spans="1:10" x14ac:dyDescent="0.25">
      <c r="A32" s="148">
        <v>17</v>
      </c>
      <c r="B32" s="158">
        <f>'Fig17'!D$16</f>
        <v>0</v>
      </c>
      <c r="C32" s="159">
        <f>'Fig17'!E$16</f>
        <v>0</v>
      </c>
      <c r="D32" s="158">
        <f>'Fig17'!F$16</f>
        <v>0</v>
      </c>
      <c r="E32" s="159">
        <f>'Fig17'!G$16</f>
        <v>0</v>
      </c>
      <c r="F32" s="158">
        <f>'Fig17'!H$16</f>
        <v>0</v>
      </c>
      <c r="G32" s="160">
        <f>'Fig17'!I$16</f>
        <v>0</v>
      </c>
      <c r="H32" s="149">
        <f>'Fig17'!J$16</f>
        <v>0</v>
      </c>
      <c r="I32" s="149">
        <f>'Fig17'!K$16</f>
        <v>0</v>
      </c>
      <c r="J32" s="150" t="str">
        <f>IF(I32&lt;&gt;0,SUM(I$12:I32)/COUNT(I$12:I32)," ")</f>
        <v xml:space="preserve"> </v>
      </c>
    </row>
    <row r="33" spans="1:10" x14ac:dyDescent="0.25">
      <c r="A33" s="148">
        <v>18</v>
      </c>
      <c r="B33" s="158">
        <f>'Fig18'!D$16</f>
        <v>0</v>
      </c>
      <c r="C33" s="159">
        <f>'Fig18'!E$16</f>
        <v>0</v>
      </c>
      <c r="D33" s="158">
        <f>'Fig18'!F$16</f>
        <v>0</v>
      </c>
      <c r="E33" s="159">
        <f>'Fig18'!G$16</f>
        <v>0</v>
      </c>
      <c r="F33" s="158">
        <f>'Fig18'!H$16</f>
        <v>0</v>
      </c>
      <c r="G33" s="160">
        <f>'Fig18'!I$16</f>
        <v>0</v>
      </c>
      <c r="H33" s="149">
        <f>'Fig18'!J$16</f>
        <v>0</v>
      </c>
      <c r="I33" s="149">
        <f>'Fig18'!K$16</f>
        <v>0</v>
      </c>
      <c r="J33" s="150" t="str">
        <f>IF(I33&lt;&gt;0,SUM(I$12:I33)/COUNT(I$12:I33)," ")</f>
        <v xml:space="preserve"> </v>
      </c>
    </row>
    <row r="34" spans="1:10" x14ac:dyDescent="0.25">
      <c r="A34" s="148">
        <v>19</v>
      </c>
      <c r="B34" s="158">
        <f>'Fig19'!D$16</f>
        <v>0</v>
      </c>
      <c r="C34" s="159">
        <f>'Fig19'!E$16</f>
        <v>0</v>
      </c>
      <c r="D34" s="158">
        <f>'Fig19'!F$16</f>
        <v>0</v>
      </c>
      <c r="E34" s="159">
        <f>'Fig19'!G$16</f>
        <v>0</v>
      </c>
      <c r="F34" s="158">
        <f>'Fig19'!H$16</f>
        <v>0</v>
      </c>
      <c r="G34" s="160">
        <f>'Fig19'!I$16</f>
        <v>0</v>
      </c>
      <c r="H34" s="149">
        <f>'Fig19'!J$16</f>
        <v>0</v>
      </c>
      <c r="I34" s="149">
        <f>'Fig19'!K$16</f>
        <v>0</v>
      </c>
      <c r="J34" s="150" t="str">
        <f>IF(I34&lt;&gt;0,SUM(I$12:I34)/COUNT(I$12:I34)," ")</f>
        <v xml:space="preserve"> </v>
      </c>
    </row>
    <row r="35" spans="1:10" x14ac:dyDescent="0.25">
      <c r="A35" s="148">
        <v>20</v>
      </c>
      <c r="B35" s="158">
        <f>'Fig20'!D$16</f>
        <v>0</v>
      </c>
      <c r="C35" s="159">
        <f>'Fig20'!E$16</f>
        <v>0</v>
      </c>
      <c r="D35" s="158">
        <f>'Fig20'!F$16</f>
        <v>0</v>
      </c>
      <c r="E35" s="159">
        <f>'Fig20'!G$16</f>
        <v>0</v>
      </c>
      <c r="F35" s="158">
        <f>'Fig20'!H$16</f>
        <v>0</v>
      </c>
      <c r="G35" s="160">
        <f>'Fig20'!I$16</f>
        <v>0</v>
      </c>
      <c r="H35" s="149">
        <f>'Fig20'!J$16</f>
        <v>0</v>
      </c>
      <c r="I35" s="149">
        <f>'Fig20'!K$16</f>
        <v>0</v>
      </c>
      <c r="J35" s="150" t="str">
        <f>IF(I35&lt;&gt;0,SUM(I$12:I35)/COUNT(I$12:I35)," ")</f>
        <v xml:space="preserve"> </v>
      </c>
    </row>
    <row r="36" spans="1:10" x14ac:dyDescent="0.25">
      <c r="A36" s="148">
        <v>21</v>
      </c>
      <c r="B36" s="158">
        <f>'Fig21'!D$16</f>
        <v>0</v>
      </c>
      <c r="C36" s="159">
        <f>'Fig21'!E$16</f>
        <v>0</v>
      </c>
      <c r="D36" s="158">
        <f>'Fig21'!F$16</f>
        <v>0</v>
      </c>
      <c r="E36" s="159">
        <f>'Fig21'!G$16</f>
        <v>0</v>
      </c>
      <c r="F36" s="158">
        <f>'Fig21'!H$16</f>
        <v>0</v>
      </c>
      <c r="G36" s="160">
        <f>'Fig21'!I$16</f>
        <v>0</v>
      </c>
      <c r="H36" s="149">
        <f>'Fig21'!J$16</f>
        <v>0</v>
      </c>
      <c r="I36" s="149">
        <f>'Fig21'!K$16</f>
        <v>0</v>
      </c>
      <c r="J36" s="150" t="str">
        <f>IF(I36&lt;&gt;0,SUM(I$12:I36)/COUNT(I$12:I36)," ")</f>
        <v xml:space="preserve"> </v>
      </c>
    </row>
    <row r="37" spans="1:10" x14ac:dyDescent="0.25">
      <c r="A37" s="148">
        <v>22</v>
      </c>
      <c r="B37" s="158">
        <f>'Fig22'!D$16</f>
        <v>0</v>
      </c>
      <c r="C37" s="159">
        <f>'Fig22'!E$16</f>
        <v>0</v>
      </c>
      <c r="D37" s="158">
        <f>'Fig22'!F$16</f>
        <v>0</v>
      </c>
      <c r="E37" s="159">
        <f>'Fig22'!G$16</f>
        <v>0</v>
      </c>
      <c r="F37" s="158">
        <f>'Fig22'!H$16</f>
        <v>0</v>
      </c>
      <c r="G37" s="160">
        <f>'Fig22'!I$16</f>
        <v>0</v>
      </c>
      <c r="H37" s="149">
        <f>'Fig22'!J$16</f>
        <v>0</v>
      </c>
      <c r="I37" s="149">
        <f>'Fig22'!K$16</f>
        <v>0</v>
      </c>
      <c r="J37" s="150" t="str">
        <f>IF(I37&lt;&gt;0,SUM(I$12:I37)/COUNT(I$12:I37)," ")</f>
        <v xml:space="preserve"> </v>
      </c>
    </row>
    <row r="38" spans="1:10" x14ac:dyDescent="0.25">
      <c r="A38" s="148">
        <v>23</v>
      </c>
      <c r="B38" s="158">
        <f>'Fig23'!D$16</f>
        <v>0</v>
      </c>
      <c r="C38" s="159">
        <f>'Fig23'!E$16</f>
        <v>0</v>
      </c>
      <c r="D38" s="158">
        <f>'Fig23'!F$16</f>
        <v>0</v>
      </c>
      <c r="E38" s="159">
        <f>'Fig23'!G$16</f>
        <v>0</v>
      </c>
      <c r="F38" s="158">
        <f>'Fig23'!H$16</f>
        <v>0</v>
      </c>
      <c r="G38" s="160">
        <f>'Fig23'!I$16</f>
        <v>0</v>
      </c>
      <c r="H38" s="149">
        <f>'Fig23'!J$16</f>
        <v>0</v>
      </c>
      <c r="I38" s="149">
        <f>'Fig23'!K$16</f>
        <v>0</v>
      </c>
      <c r="J38" s="150" t="str">
        <f>IF(I38&lt;&gt;0,SUM(I$12:I38)/COUNT(I$12:I38)," ")</f>
        <v xml:space="preserve"> </v>
      </c>
    </row>
    <row r="39" spans="1:10" ht="15.75" thickBot="1" x14ac:dyDescent="0.3">
      <c r="A39" s="161">
        <v>24</v>
      </c>
      <c r="B39" s="162">
        <f>'Fig24'!D$16</f>
        <v>0</v>
      </c>
      <c r="C39" s="163">
        <f>'Fig24'!E$16</f>
        <v>0</v>
      </c>
      <c r="D39" s="162">
        <f>'Fig24'!F$16</f>
        <v>0</v>
      </c>
      <c r="E39" s="163">
        <f>'Fig24'!G$16</f>
        <v>0</v>
      </c>
      <c r="F39" s="162">
        <f>'Fig24'!H$16</f>
        <v>0</v>
      </c>
      <c r="G39" s="164">
        <f>'Fig24'!I$16</f>
        <v>0</v>
      </c>
      <c r="H39" s="149">
        <f>'Fig24'!J$16</f>
        <v>0</v>
      </c>
      <c r="I39" s="149">
        <f>'Fig24'!K$16</f>
        <v>0</v>
      </c>
      <c r="J39" s="165"/>
    </row>
    <row r="40" spans="1:10" ht="15.75" thickBot="1" x14ac:dyDescent="0.3">
      <c r="A40" s="166"/>
      <c r="B40" s="166"/>
      <c r="C40" s="166"/>
      <c r="D40" s="166"/>
      <c r="E40" s="166"/>
      <c r="F40" s="167" t="s">
        <v>73</v>
      </c>
      <c r="G40" s="168"/>
      <c r="H40" s="190">
        <f>SUM(H12:H39)</f>
        <v>0</v>
      </c>
      <c r="I40" s="149">
        <f>SUM(I12:I39)</f>
        <v>0</v>
      </c>
      <c r="J40" s="139"/>
    </row>
    <row r="41" spans="1:10" ht="15.75" thickBot="1" x14ac:dyDescent="0.3">
      <c r="A41" s="137"/>
      <c r="B41" s="137"/>
      <c r="C41" s="137"/>
      <c r="D41" s="137"/>
      <c r="E41" s="137"/>
      <c r="F41" s="137"/>
      <c r="G41" s="139"/>
      <c r="H41" s="169" t="s">
        <v>59</v>
      </c>
      <c r="I41" s="165">
        <f>I40/24</f>
        <v>0</v>
      </c>
      <c r="J41" s="139"/>
    </row>
    <row r="42" spans="1:10" x14ac:dyDescent="0.25">
      <c r="A42" s="136" t="s">
        <v>51</v>
      </c>
      <c r="B42" s="137"/>
      <c r="C42" s="137"/>
      <c r="D42" s="137"/>
      <c r="E42" s="137"/>
      <c r="F42" s="137"/>
      <c r="G42" s="137"/>
      <c r="H42" s="137"/>
      <c r="I42" s="137"/>
      <c r="J42" s="139"/>
    </row>
    <row r="43" spans="1:10" x14ac:dyDescent="0.25">
      <c r="A43" s="136" t="s">
        <v>52</v>
      </c>
      <c r="B43" s="137"/>
      <c r="C43" s="137"/>
      <c r="D43" s="137"/>
      <c r="E43" s="137"/>
      <c r="F43" s="137"/>
      <c r="G43" s="137"/>
      <c r="H43" s="137"/>
      <c r="I43" s="137"/>
      <c r="J43" s="139"/>
    </row>
    <row r="44" spans="1:10" x14ac:dyDescent="0.25">
      <c r="A44" s="136" t="s">
        <v>53</v>
      </c>
      <c r="B44" s="137"/>
      <c r="C44" s="137"/>
      <c r="D44" s="137"/>
      <c r="E44" s="137"/>
      <c r="F44" s="137"/>
      <c r="G44" s="137"/>
      <c r="H44" s="137"/>
      <c r="I44" s="137"/>
      <c r="J44" s="139"/>
    </row>
    <row r="45" spans="1:10" x14ac:dyDescent="0.25">
      <c r="A45" s="136" t="s">
        <v>54</v>
      </c>
      <c r="B45" s="137"/>
      <c r="C45" s="137"/>
      <c r="D45" s="137"/>
      <c r="E45" s="137"/>
      <c r="F45" s="137"/>
      <c r="G45" s="137"/>
      <c r="H45" s="137"/>
      <c r="I45" s="137"/>
      <c r="J45" s="139"/>
    </row>
    <row r="46" spans="1:10" ht="15.75" thickBot="1" x14ac:dyDescent="0.3">
      <c r="A46" s="136"/>
      <c r="B46" s="170" t="s">
        <v>35</v>
      </c>
      <c r="C46" s="137"/>
      <c r="D46" s="137"/>
      <c r="E46" s="137"/>
      <c r="F46" s="137" t="s">
        <v>55</v>
      </c>
      <c r="G46" s="137"/>
      <c r="H46" s="137"/>
      <c r="I46" s="137"/>
      <c r="J46" s="139"/>
    </row>
    <row r="47" spans="1:10" x14ac:dyDescent="0.25">
      <c r="A47" s="136"/>
      <c r="B47" s="312" t="str">
        <f>IF(ISBLANK(Résultats!C4),"",Résultats!C4)</f>
        <v/>
      </c>
      <c r="C47" s="313"/>
      <c r="D47" s="314"/>
      <c r="E47" s="137"/>
      <c r="F47" s="260"/>
      <c r="G47" s="261"/>
      <c r="H47" s="262"/>
      <c r="I47" s="137"/>
      <c r="J47" s="139"/>
    </row>
    <row r="48" spans="1:10" x14ac:dyDescent="0.25">
      <c r="A48" s="136"/>
      <c r="B48" s="137"/>
      <c r="C48" s="137"/>
      <c r="D48" s="137"/>
      <c r="E48" s="137"/>
      <c r="F48" s="263"/>
      <c r="G48" s="264"/>
      <c r="H48" s="265"/>
      <c r="I48" s="137"/>
      <c r="J48" s="139"/>
    </row>
    <row r="49" spans="1:10" x14ac:dyDescent="0.25">
      <c r="A49" s="136"/>
      <c r="B49" s="137"/>
      <c r="C49" s="137"/>
      <c r="D49" s="137"/>
      <c r="E49" s="137"/>
      <c r="F49" s="263"/>
      <c r="G49" s="264"/>
      <c r="H49" s="265"/>
      <c r="I49" s="137"/>
      <c r="J49" s="139"/>
    </row>
    <row r="50" spans="1:10" x14ac:dyDescent="0.25">
      <c r="A50" s="136"/>
      <c r="B50" s="137"/>
      <c r="C50" s="137"/>
      <c r="D50" s="137"/>
      <c r="E50" s="137"/>
      <c r="F50" s="263"/>
      <c r="G50" s="264"/>
      <c r="H50" s="265"/>
      <c r="I50" s="137"/>
      <c r="J50" s="139"/>
    </row>
    <row r="51" spans="1:10" ht="15.75" thickBot="1" x14ac:dyDescent="0.3">
      <c r="A51" s="136"/>
      <c r="B51" s="137"/>
      <c r="C51" s="137"/>
      <c r="D51" s="137"/>
      <c r="E51" s="137"/>
      <c r="F51" s="266"/>
      <c r="G51" s="267"/>
      <c r="H51" s="268"/>
      <c r="I51" s="137"/>
      <c r="J51" s="139"/>
    </row>
    <row r="52" spans="1:10" ht="15.75" thickBot="1" x14ac:dyDescent="0.3">
      <c r="A52" s="195" t="s">
        <v>74</v>
      </c>
      <c r="B52" s="171"/>
      <c r="C52" s="171"/>
      <c r="D52" s="171"/>
      <c r="E52" s="171"/>
      <c r="F52" s="171"/>
      <c r="G52" s="171"/>
      <c r="H52" s="171"/>
      <c r="I52" s="171"/>
      <c r="J52" s="172"/>
    </row>
  </sheetData>
  <sheetProtection algorithmName="SHA-512" hashValue="fcypdED4c7isN2Lym8QvECHYejyzbut7Tnx3JsPkJz9I5FdTE9KFYO+GyLVrRpkLoZ8YJmAE3Z7DlyTSTUleBg==" saltValue="C4EJ5b3LBzB9xPPqMqqaMQ==" spinCount="100000" sheet="1" objects="1" scenarios="1"/>
  <mergeCells count="36">
    <mergeCell ref="C4:G4"/>
    <mergeCell ref="I4:J4"/>
    <mergeCell ref="A1:J1"/>
    <mergeCell ref="B2:G2"/>
    <mergeCell ref="I2:J2"/>
    <mergeCell ref="C3:G3"/>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47:D47"/>
    <mergeCell ref="F47:H51"/>
  </mergeCells>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8E261-4B77-4174-995B-56AB4D769FED}">
  <sheetPr>
    <tabColor rgb="FF00B0F0"/>
  </sheetPr>
  <dimension ref="A1:J52"/>
  <sheetViews>
    <sheetView workbookViewId="0">
      <selection activeCell="B47" activeCellId="6" sqref="B2:G2 C3:G3 C4:G4 I2:J2 I3:J3 I4:J4 B47:D47"/>
    </sheetView>
  </sheetViews>
  <sheetFormatPr baseColWidth="10" defaultColWidth="10.7109375" defaultRowHeight="15" x14ac:dyDescent="0.25"/>
  <cols>
    <col min="1" max="1" width="14.42578125" customWidth="1"/>
    <col min="8" max="8" width="17" bestFit="1" customWidth="1"/>
  </cols>
  <sheetData>
    <row r="1" spans="1:10" ht="98.65" customHeight="1" x14ac:dyDescent="0.25">
      <c r="A1" s="334" t="s">
        <v>31</v>
      </c>
      <c r="B1" s="335"/>
      <c r="C1" s="335"/>
      <c r="D1" s="335"/>
      <c r="E1" s="335"/>
      <c r="F1" s="335"/>
      <c r="G1" s="335"/>
      <c r="H1" s="335"/>
      <c r="I1" s="335"/>
      <c r="J1" s="336"/>
    </row>
    <row r="2" spans="1:10" x14ac:dyDescent="0.25">
      <c r="A2" s="99" t="s">
        <v>32</v>
      </c>
      <c r="B2" s="331" t="str">
        <f>IF(ISBLANK(Résultats!A23)," ",Résultats!A23)</f>
        <v xml:space="preserve"> </v>
      </c>
      <c r="C2" s="332"/>
      <c r="D2" s="332"/>
      <c r="E2" s="332"/>
      <c r="F2" s="332"/>
      <c r="G2" s="333"/>
      <c r="H2" s="100" t="s">
        <v>33</v>
      </c>
      <c r="I2" s="331" t="str">
        <f>IF(ISBLANK(Résultats!D23),"",Résultats!D23)</f>
        <v/>
      </c>
      <c r="J2" s="337"/>
    </row>
    <row r="3" spans="1:10" x14ac:dyDescent="0.25">
      <c r="A3" s="99" t="s">
        <v>34</v>
      </c>
      <c r="B3" s="101"/>
      <c r="C3" s="331" t="str">
        <f>IF(ISBLANK(Résultats!G23),"",Résultats!G23)</f>
        <v/>
      </c>
      <c r="D3" s="332"/>
      <c r="E3" s="332"/>
      <c r="F3" s="332"/>
      <c r="G3" s="333"/>
      <c r="H3" s="100" t="s">
        <v>64</v>
      </c>
      <c r="I3" s="328" t="str">
        <f>IF(Résultats!F23="X"," moins de 21 ans","")</f>
        <v/>
      </c>
      <c r="J3" s="337"/>
    </row>
    <row r="4" spans="1:10" x14ac:dyDescent="0.25">
      <c r="A4" s="99" t="s">
        <v>36</v>
      </c>
      <c r="B4" s="100"/>
      <c r="C4" s="331" t="str">
        <f>IF(ISBLANK(Résultats!C2),"",Résultats!C2)</f>
        <v xml:space="preserve"> </v>
      </c>
      <c r="D4" s="332"/>
      <c r="E4" s="332"/>
      <c r="F4" s="332"/>
      <c r="G4" s="333"/>
      <c r="H4" s="100" t="s">
        <v>37</v>
      </c>
      <c r="I4" s="331" t="str">
        <f>IF(ISBLANK(Résultats!J2),"",Résultats!J2)</f>
        <v xml:space="preserve"> </v>
      </c>
      <c r="J4" s="337"/>
    </row>
    <row r="5" spans="1:10" x14ac:dyDescent="0.25">
      <c r="A5" s="99" t="s">
        <v>38</v>
      </c>
      <c r="B5" s="100"/>
      <c r="C5" s="100"/>
      <c r="D5" s="100"/>
      <c r="E5" s="100"/>
      <c r="F5" s="100"/>
      <c r="G5" s="100"/>
      <c r="H5" s="100"/>
      <c r="I5" s="100"/>
      <c r="J5" s="102"/>
    </row>
    <row r="6" spans="1:10" x14ac:dyDescent="0.25">
      <c r="A6" s="103" t="s">
        <v>39</v>
      </c>
      <c r="B6" s="104"/>
      <c r="C6" s="104"/>
      <c r="D6" s="104"/>
      <c r="E6" s="104"/>
      <c r="F6" s="104"/>
      <c r="G6" s="104"/>
      <c r="H6" s="100"/>
      <c r="I6" s="100"/>
      <c r="J6" s="102"/>
    </row>
    <row r="7" spans="1:10" x14ac:dyDescent="0.25">
      <c r="A7" s="103" t="s">
        <v>40</v>
      </c>
      <c r="B7" s="104"/>
      <c r="C7" s="104"/>
      <c r="D7" s="104"/>
      <c r="E7" s="104"/>
      <c r="F7" s="104"/>
      <c r="G7" s="104"/>
      <c r="H7" s="100"/>
      <c r="I7" s="100"/>
      <c r="J7" s="102"/>
    </row>
    <row r="8" spans="1:10" x14ac:dyDescent="0.25">
      <c r="A8" s="105" t="s">
        <v>41</v>
      </c>
      <c r="B8" s="106"/>
      <c r="C8" s="106"/>
      <c r="D8" s="106"/>
      <c r="E8" s="106"/>
      <c r="F8" s="106"/>
      <c r="G8" s="106"/>
      <c r="H8" s="100"/>
      <c r="I8" s="100"/>
      <c r="J8" s="102"/>
    </row>
    <row r="9" spans="1:10" x14ac:dyDescent="0.25">
      <c r="A9" s="105" t="s">
        <v>42</v>
      </c>
      <c r="B9" s="106"/>
      <c r="C9" s="106"/>
      <c r="D9" s="106"/>
      <c r="E9" s="106"/>
      <c r="F9" s="106"/>
      <c r="G9" s="106"/>
      <c r="H9" s="100"/>
      <c r="I9" s="100"/>
      <c r="J9" s="102"/>
    </row>
    <row r="10" spans="1:10" ht="15.75" thickBot="1" x14ac:dyDescent="0.3">
      <c r="A10" s="105" t="s">
        <v>43</v>
      </c>
      <c r="B10" s="106"/>
      <c r="C10" s="106"/>
      <c r="D10" s="106"/>
      <c r="E10" s="106"/>
      <c r="F10" s="106"/>
      <c r="G10" s="106"/>
      <c r="H10" s="100"/>
      <c r="I10" s="100"/>
      <c r="J10" s="102"/>
    </row>
    <row r="11" spans="1:10" ht="60" x14ac:dyDescent="0.25">
      <c r="A11" s="107" t="s">
        <v>44</v>
      </c>
      <c r="B11" s="338" t="s">
        <v>61</v>
      </c>
      <c r="C11" s="339"/>
      <c r="D11" s="338" t="s">
        <v>62</v>
      </c>
      <c r="E11" s="339"/>
      <c r="F11" s="338" t="s">
        <v>63</v>
      </c>
      <c r="G11" s="340"/>
      <c r="H11" s="108" t="s">
        <v>45</v>
      </c>
      <c r="I11" s="109" t="s">
        <v>46</v>
      </c>
      <c r="J11" s="110" t="s">
        <v>58</v>
      </c>
    </row>
    <row r="12" spans="1:10" x14ac:dyDescent="0.25">
      <c r="A12" s="111">
        <v>1</v>
      </c>
      <c r="B12" s="325">
        <f>'Fig1'!D$17</f>
        <v>0</v>
      </c>
      <c r="C12" s="326"/>
      <c r="D12" s="325">
        <f>'Fig1'!E$17</f>
        <v>0</v>
      </c>
      <c r="E12" s="326"/>
      <c r="F12" s="325">
        <f>'Fig1'!F$17</f>
        <v>0</v>
      </c>
      <c r="G12" s="327"/>
      <c r="H12" s="112">
        <f>'Fig1'!G$17</f>
        <v>0</v>
      </c>
      <c r="I12" s="112">
        <f>'Fig1'!H$17</f>
        <v>0</v>
      </c>
      <c r="J12" s="113" t="str">
        <f>IF( I13=0," ",I12)</f>
        <v xml:space="preserve"> </v>
      </c>
    </row>
    <row r="13" spans="1:10" x14ac:dyDescent="0.25">
      <c r="A13" s="111">
        <v>2</v>
      </c>
      <c r="B13" s="325">
        <f>'Fig2'!D$17</f>
        <v>0</v>
      </c>
      <c r="C13" s="326"/>
      <c r="D13" s="325">
        <f>'Fig2'!E$17</f>
        <v>0</v>
      </c>
      <c r="E13" s="326"/>
      <c r="F13" s="325">
        <f>'Fig2'!F$17</f>
        <v>0</v>
      </c>
      <c r="G13" s="327"/>
      <c r="H13" s="112">
        <f>'Fig2'!G$17</f>
        <v>0</v>
      </c>
      <c r="I13" s="112">
        <f>'Fig2'!H$17</f>
        <v>0</v>
      </c>
      <c r="J13" s="113" t="str">
        <f>IF(I13&lt;&gt;0,SUM(I$12:I13)/COUNT(I$12:I13)," ")</f>
        <v xml:space="preserve"> </v>
      </c>
    </row>
    <row r="14" spans="1:10" x14ac:dyDescent="0.25">
      <c r="A14" s="111">
        <v>3</v>
      </c>
      <c r="B14" s="325">
        <f>'Fig3'!D$17</f>
        <v>0</v>
      </c>
      <c r="C14" s="326"/>
      <c r="D14" s="325">
        <f>'Fig3'!E$17</f>
        <v>0</v>
      </c>
      <c r="E14" s="326"/>
      <c r="F14" s="325">
        <f>'Fig3'!F$17</f>
        <v>0</v>
      </c>
      <c r="G14" s="327"/>
      <c r="H14" s="112">
        <f>'Fig3'!G$17</f>
        <v>0</v>
      </c>
      <c r="I14" s="112">
        <f>'Fig3'!H$17</f>
        <v>0</v>
      </c>
      <c r="J14" s="113" t="str">
        <f>IF(I14&lt;&gt;0,SUM(I$12:I14)/COUNT(I$12:I14)," ")</f>
        <v xml:space="preserve"> </v>
      </c>
    </row>
    <row r="15" spans="1:10" x14ac:dyDescent="0.25">
      <c r="A15" s="111">
        <v>4</v>
      </c>
      <c r="B15" s="325">
        <f>'Fig4'!D$17</f>
        <v>0</v>
      </c>
      <c r="C15" s="326"/>
      <c r="D15" s="325">
        <f>'Fig4'!E$17</f>
        <v>0</v>
      </c>
      <c r="E15" s="326"/>
      <c r="F15" s="325">
        <f>'Fig4'!F$17</f>
        <v>0</v>
      </c>
      <c r="G15" s="327"/>
      <c r="H15" s="112">
        <f>'Fig4'!G$17</f>
        <v>0</v>
      </c>
      <c r="I15" s="112">
        <f>'Fig4'!H$17</f>
        <v>0</v>
      </c>
      <c r="J15" s="113" t="str">
        <f>IF(I15&lt;&gt;0,SUM(I$12:I15)/COUNT(I$12:I15)," ")</f>
        <v xml:space="preserve"> </v>
      </c>
    </row>
    <row r="16" spans="1:10" x14ac:dyDescent="0.25">
      <c r="A16" s="111">
        <v>5</v>
      </c>
      <c r="B16" s="325">
        <f>'Fig5'!D$17</f>
        <v>0</v>
      </c>
      <c r="C16" s="326"/>
      <c r="D16" s="325">
        <f>'Fig5'!E$17</f>
        <v>0</v>
      </c>
      <c r="E16" s="326"/>
      <c r="F16" s="325">
        <f>'Fig5'!F$17</f>
        <v>0</v>
      </c>
      <c r="G16" s="327"/>
      <c r="H16" s="112">
        <f>'Fig5'!G$17</f>
        <v>0</v>
      </c>
      <c r="I16" s="112">
        <f>'Fig5'!H$17</f>
        <v>0</v>
      </c>
      <c r="J16" s="113" t="str">
        <f>IF(I16&lt;&gt;0,SUM(I$12:I16)/COUNT(I$12:I16)," ")</f>
        <v xml:space="preserve"> </v>
      </c>
    </row>
    <row r="17" spans="1:10" x14ac:dyDescent="0.25">
      <c r="A17" s="111">
        <v>6</v>
      </c>
      <c r="B17" s="325">
        <f>'Fig6'!D$17</f>
        <v>0</v>
      </c>
      <c r="C17" s="326"/>
      <c r="D17" s="325">
        <f>'Fig6'!E$17</f>
        <v>0</v>
      </c>
      <c r="E17" s="326"/>
      <c r="F17" s="325">
        <f>'Fig6'!F$17</f>
        <v>0</v>
      </c>
      <c r="G17" s="327"/>
      <c r="H17" s="112">
        <f>'Fig6'!G$17</f>
        <v>0</v>
      </c>
      <c r="I17" s="112">
        <f>'Fig6'!H$17</f>
        <v>0</v>
      </c>
      <c r="J17" s="113" t="str">
        <f>IF(I17&lt;&gt;0,SUM(I$12:I17)/COUNT(I$12:I17)," ")</f>
        <v xml:space="preserve"> </v>
      </c>
    </row>
    <row r="18" spans="1:10" x14ac:dyDescent="0.25">
      <c r="A18" s="111">
        <v>7</v>
      </c>
      <c r="B18" s="325">
        <f>'Fig7'!D$17</f>
        <v>0</v>
      </c>
      <c r="C18" s="326"/>
      <c r="D18" s="325">
        <f>'Fig7'!E$17</f>
        <v>0</v>
      </c>
      <c r="E18" s="326"/>
      <c r="F18" s="325">
        <f>'Fig7'!F$17</f>
        <v>0</v>
      </c>
      <c r="G18" s="327"/>
      <c r="H18" s="112">
        <f>'Fig7'!G$17</f>
        <v>0</v>
      </c>
      <c r="I18" s="112">
        <f>'Fig7'!H$17</f>
        <v>0</v>
      </c>
      <c r="J18" s="113" t="str">
        <f>IF(I18&lt;&gt;0,SUM(I$12:I18)/COUNT(I$12:I18)," ")</f>
        <v xml:space="preserve"> </v>
      </c>
    </row>
    <row r="19" spans="1:10" x14ac:dyDescent="0.25">
      <c r="A19" s="111">
        <v>8</v>
      </c>
      <c r="B19" s="325">
        <f>'Fig8'!D$17</f>
        <v>0</v>
      </c>
      <c r="C19" s="326"/>
      <c r="D19" s="325">
        <f>'Fig8'!E$17</f>
        <v>0</v>
      </c>
      <c r="E19" s="326"/>
      <c r="F19" s="325">
        <f>'Fig8'!F$17</f>
        <v>0</v>
      </c>
      <c r="G19" s="327"/>
      <c r="H19" s="112">
        <f>'Fig8'!G$17</f>
        <v>0</v>
      </c>
      <c r="I19" s="112">
        <f>'Fig8'!H$17</f>
        <v>0</v>
      </c>
      <c r="J19" s="113" t="str">
        <f>IF(I19&lt;&gt;0,SUM(I$12:I19)/COUNT(I$12:I19)," ")</f>
        <v xml:space="preserve"> </v>
      </c>
    </row>
    <row r="20" spans="1:10" x14ac:dyDescent="0.25">
      <c r="A20" s="112"/>
      <c r="B20" s="114"/>
      <c r="C20" s="115"/>
      <c r="D20" s="114"/>
      <c r="E20" s="115"/>
      <c r="F20" s="114"/>
      <c r="G20" s="116"/>
      <c r="H20" s="112"/>
      <c r="I20" s="112"/>
      <c r="J20" s="112" t="str">
        <f>IF(I20&lt;&gt;0,SUM(I$12:I20)/COUNT(I$12:I20)," ")</f>
        <v xml:space="preserve"> </v>
      </c>
    </row>
    <row r="21" spans="1:10" x14ac:dyDescent="0.25">
      <c r="A21" s="173"/>
      <c r="B21" s="176"/>
      <c r="C21" s="177"/>
      <c r="D21" s="176"/>
      <c r="E21" s="177"/>
      <c r="F21" s="176"/>
      <c r="G21" s="177"/>
      <c r="H21" s="173"/>
      <c r="I21" s="173"/>
      <c r="J21" s="173"/>
    </row>
    <row r="22" spans="1:10" x14ac:dyDescent="0.25">
      <c r="A22" s="174"/>
      <c r="B22" s="174"/>
      <c r="C22" s="117" t="s">
        <v>47</v>
      </c>
      <c r="D22" s="174"/>
      <c r="E22" s="117" t="s">
        <v>47</v>
      </c>
      <c r="F22" s="174"/>
      <c r="G22" s="117" t="s">
        <v>47</v>
      </c>
      <c r="H22" s="174"/>
      <c r="I22" s="174"/>
      <c r="J22" s="174"/>
    </row>
    <row r="23" spans="1:10" x14ac:dyDescent="0.25">
      <c r="A23" s="175"/>
      <c r="B23" s="118" t="s">
        <v>48</v>
      </c>
      <c r="C23" s="119" t="s">
        <v>49</v>
      </c>
      <c r="D23" s="118" t="s">
        <v>49</v>
      </c>
      <c r="E23" s="119" t="s">
        <v>49</v>
      </c>
      <c r="F23" s="118" t="s">
        <v>50</v>
      </c>
      <c r="G23" s="120" t="s">
        <v>49</v>
      </c>
      <c r="H23" s="175"/>
      <c r="I23" s="175"/>
      <c r="J23" s="175"/>
    </row>
    <row r="24" spans="1:10" x14ac:dyDescent="0.25">
      <c r="A24" s="111">
        <v>9</v>
      </c>
      <c r="B24" s="121">
        <f>'Fig9'!D$17</f>
        <v>0</v>
      </c>
      <c r="C24" s="122">
        <f>'Fig9'!E$17</f>
        <v>0</v>
      </c>
      <c r="D24" s="121">
        <f>'Fig9'!F$17</f>
        <v>0</v>
      </c>
      <c r="E24" s="122">
        <f>'Fig9'!G$17</f>
        <v>0</v>
      </c>
      <c r="F24" s="121">
        <f>'Fig9'!H$17</f>
        <v>0</v>
      </c>
      <c r="G24" s="123">
        <f>'Fig9'!I$17</f>
        <v>0</v>
      </c>
      <c r="H24" s="112">
        <f>'Fig9'!J$17</f>
        <v>0</v>
      </c>
      <c r="I24" s="112">
        <f>'Fig9'!K$17</f>
        <v>0</v>
      </c>
      <c r="J24" s="113" t="str">
        <f>IF(I24&lt;&gt;0,SUM(I$12:I24)/COUNT(I$12:I24)," ")</f>
        <v xml:space="preserve"> </v>
      </c>
    </row>
    <row r="25" spans="1:10" x14ac:dyDescent="0.25">
      <c r="A25" s="111">
        <v>10</v>
      </c>
      <c r="B25" s="121">
        <f>'Fig10'!D$17</f>
        <v>0</v>
      </c>
      <c r="C25" s="122">
        <f>'Fig10'!E$17</f>
        <v>0</v>
      </c>
      <c r="D25" s="121">
        <f>'Fig10'!F$17</f>
        <v>0</v>
      </c>
      <c r="E25" s="122">
        <f>'Fig10'!G$17</f>
        <v>0</v>
      </c>
      <c r="F25" s="121">
        <f>'Fig10'!H$17</f>
        <v>0</v>
      </c>
      <c r="G25" s="123">
        <f>'Fig10'!I$17</f>
        <v>0</v>
      </c>
      <c r="H25" s="112">
        <f>'Fig10'!J$17</f>
        <v>0</v>
      </c>
      <c r="I25" s="112">
        <f>'Fig10'!K$17</f>
        <v>0</v>
      </c>
      <c r="J25" s="113" t="str">
        <f>IF(I25&lt;&gt;0,SUM(I$12:I25)/COUNT(I$12:I25)," ")</f>
        <v xml:space="preserve"> </v>
      </c>
    </row>
    <row r="26" spans="1:10" x14ac:dyDescent="0.25">
      <c r="A26" s="111">
        <v>11</v>
      </c>
      <c r="B26" s="121">
        <f>'Fig11'!D$17</f>
        <v>0</v>
      </c>
      <c r="C26" s="122">
        <f>'Fig11'!E$17</f>
        <v>0</v>
      </c>
      <c r="D26" s="121">
        <f>'Fig11'!F$17</f>
        <v>0</v>
      </c>
      <c r="E26" s="122">
        <f>'Fig11'!G$17</f>
        <v>0</v>
      </c>
      <c r="F26" s="121">
        <f>'Fig11'!H$17</f>
        <v>0</v>
      </c>
      <c r="G26" s="123">
        <f>'Fig11'!I$17</f>
        <v>0</v>
      </c>
      <c r="H26" s="112">
        <f>'Fig11'!J$17</f>
        <v>0</v>
      </c>
      <c r="I26" s="112">
        <f>'Fig11'!K$17</f>
        <v>0</v>
      </c>
      <c r="J26" s="113" t="str">
        <f>IF(I26&lt;&gt;0,SUM(I$12:I26)/COUNT(I$12:I26)," ")</f>
        <v xml:space="preserve"> </v>
      </c>
    </row>
    <row r="27" spans="1:10" x14ac:dyDescent="0.25">
      <c r="A27" s="111">
        <v>12</v>
      </c>
      <c r="B27" s="121">
        <f>'Fig12'!D$17</f>
        <v>0</v>
      </c>
      <c r="C27" s="122">
        <f>'Fig12'!E$17</f>
        <v>0</v>
      </c>
      <c r="D27" s="121">
        <f>'Fig12'!F$17</f>
        <v>0</v>
      </c>
      <c r="E27" s="122">
        <f>'Fig12'!G$17</f>
        <v>0</v>
      </c>
      <c r="F27" s="121">
        <f>'Fig12'!H$17</f>
        <v>0</v>
      </c>
      <c r="G27" s="123">
        <f>'Fig12'!I$17</f>
        <v>0</v>
      </c>
      <c r="H27" s="112">
        <f>'Fig12'!J$17</f>
        <v>0</v>
      </c>
      <c r="I27" s="112">
        <f>'Fig12'!K$17</f>
        <v>0</v>
      </c>
      <c r="J27" s="113" t="str">
        <f>IF(I27&lt;&gt;0,SUM(I$12:I27)/COUNT(I$12:I27)," ")</f>
        <v xml:space="preserve"> </v>
      </c>
    </row>
    <row r="28" spans="1:10" x14ac:dyDescent="0.25">
      <c r="A28" s="111">
        <v>13</v>
      </c>
      <c r="B28" s="121">
        <f>'Fig13'!D$17</f>
        <v>0</v>
      </c>
      <c r="C28" s="122">
        <f>'Fig13'!E$17</f>
        <v>0</v>
      </c>
      <c r="D28" s="121">
        <f>'Fig13'!F$17</f>
        <v>0</v>
      </c>
      <c r="E28" s="122">
        <f>'Fig13'!G$17</f>
        <v>0</v>
      </c>
      <c r="F28" s="121">
        <f>'Fig13'!H$17</f>
        <v>0</v>
      </c>
      <c r="G28" s="123">
        <f>'Fig13'!I$17</f>
        <v>0</v>
      </c>
      <c r="H28" s="112">
        <f>'Fig13'!J$17</f>
        <v>0</v>
      </c>
      <c r="I28" s="112">
        <f>'Fig13'!K$17</f>
        <v>0</v>
      </c>
      <c r="J28" s="113" t="str">
        <f>IF(I28&lt;&gt;0,SUM(I$12:I28)/COUNT(I$12:I28)," ")</f>
        <v xml:space="preserve"> </v>
      </c>
    </row>
    <row r="29" spans="1:10" x14ac:dyDescent="0.25">
      <c r="A29" s="111">
        <v>14</v>
      </c>
      <c r="B29" s="121">
        <f>'Fig14'!D$17</f>
        <v>0</v>
      </c>
      <c r="C29" s="122">
        <f>'Fig14'!E$17</f>
        <v>0</v>
      </c>
      <c r="D29" s="121">
        <f>'Fig14'!F$17</f>
        <v>0</v>
      </c>
      <c r="E29" s="122">
        <f>'Fig14'!G$17</f>
        <v>0</v>
      </c>
      <c r="F29" s="121">
        <f>'Fig14'!H$17</f>
        <v>0</v>
      </c>
      <c r="G29" s="123">
        <f>'Fig14'!I$17</f>
        <v>0</v>
      </c>
      <c r="H29" s="112">
        <f>'Fig14'!J$17</f>
        <v>0</v>
      </c>
      <c r="I29" s="112">
        <f>'Fig14'!K$17</f>
        <v>0</v>
      </c>
      <c r="J29" s="113" t="str">
        <f>IF(I29&lt;&gt;0,SUM(I$12:I29)/COUNT(I$12:I29)," ")</f>
        <v xml:space="preserve"> </v>
      </c>
    </row>
    <row r="30" spans="1:10" x14ac:dyDescent="0.25">
      <c r="A30" s="111">
        <v>15</v>
      </c>
      <c r="B30" s="121">
        <f>'Fig15'!D$17</f>
        <v>0</v>
      </c>
      <c r="C30" s="122">
        <f>'Fig15'!E$17</f>
        <v>0</v>
      </c>
      <c r="D30" s="121">
        <f>'Fig15'!F$17</f>
        <v>0</v>
      </c>
      <c r="E30" s="122">
        <f>'Fig15'!G$17</f>
        <v>0</v>
      </c>
      <c r="F30" s="121">
        <f>'Fig15'!H$17</f>
        <v>0</v>
      </c>
      <c r="G30" s="123">
        <f>'Fig15'!I$17</f>
        <v>0</v>
      </c>
      <c r="H30" s="112">
        <f>'Fig15'!J$17</f>
        <v>0</v>
      </c>
      <c r="I30" s="112">
        <f>'Fig15'!K$17</f>
        <v>0</v>
      </c>
      <c r="J30" s="113" t="str">
        <f>IF(I30&lt;&gt;0,SUM(I$12:I30)/COUNT(I$12:I30)," ")</f>
        <v xml:space="preserve"> </v>
      </c>
    </row>
    <row r="31" spans="1:10" x14ac:dyDescent="0.25">
      <c r="A31" s="111">
        <v>16</v>
      </c>
      <c r="B31" s="121">
        <f>'Fig16'!D$17</f>
        <v>0</v>
      </c>
      <c r="C31" s="122">
        <f>'Fig16'!E$17</f>
        <v>0</v>
      </c>
      <c r="D31" s="121">
        <f>'Fig16'!F$17</f>
        <v>0</v>
      </c>
      <c r="E31" s="122">
        <f>'Fig16'!G$17</f>
        <v>0</v>
      </c>
      <c r="F31" s="121">
        <f>'Fig16'!H$17</f>
        <v>0</v>
      </c>
      <c r="G31" s="123">
        <f>'Fig16'!I$17</f>
        <v>0</v>
      </c>
      <c r="H31" s="112">
        <f>'Fig16'!J$17</f>
        <v>0</v>
      </c>
      <c r="I31" s="112">
        <f>'Fig16'!K$17</f>
        <v>0</v>
      </c>
      <c r="J31" s="113" t="str">
        <f>IF(I31&lt;&gt;0,SUM(I$12:I31)/COUNT(I$12:I31)," ")</f>
        <v xml:space="preserve"> </v>
      </c>
    </row>
    <row r="32" spans="1:10" x14ac:dyDescent="0.25">
      <c r="A32" s="111">
        <v>17</v>
      </c>
      <c r="B32" s="121">
        <f>'Fig17'!D$17</f>
        <v>0</v>
      </c>
      <c r="C32" s="122">
        <f>'Fig17'!E$17</f>
        <v>0</v>
      </c>
      <c r="D32" s="121">
        <f>'Fig17'!F$17</f>
        <v>0</v>
      </c>
      <c r="E32" s="122">
        <f>'Fig17'!G$17</f>
        <v>0</v>
      </c>
      <c r="F32" s="121">
        <f>'Fig17'!H$17</f>
        <v>0</v>
      </c>
      <c r="G32" s="123">
        <f>'Fig17'!I$17</f>
        <v>0</v>
      </c>
      <c r="H32" s="112">
        <f>'Fig17'!J$17</f>
        <v>0</v>
      </c>
      <c r="I32" s="112">
        <f>'Fig17'!K$17</f>
        <v>0</v>
      </c>
      <c r="J32" s="113" t="str">
        <f>IF(I32&lt;&gt;0,SUM(I$12:I32)/COUNT(I$12:I32)," ")</f>
        <v xml:space="preserve"> </v>
      </c>
    </row>
    <row r="33" spans="1:10" x14ac:dyDescent="0.25">
      <c r="A33" s="111">
        <v>18</v>
      </c>
      <c r="B33" s="121">
        <f>'Fig18'!D$17</f>
        <v>0</v>
      </c>
      <c r="C33" s="122">
        <f>'Fig18'!E$17</f>
        <v>0</v>
      </c>
      <c r="D33" s="121">
        <f>'Fig18'!F$17</f>
        <v>0</v>
      </c>
      <c r="E33" s="122">
        <f>'Fig18'!G$17</f>
        <v>0</v>
      </c>
      <c r="F33" s="121">
        <f>'Fig18'!H$17</f>
        <v>0</v>
      </c>
      <c r="G33" s="123">
        <f>'Fig18'!I$17</f>
        <v>0</v>
      </c>
      <c r="H33" s="112">
        <f>'Fig18'!J$17</f>
        <v>0</v>
      </c>
      <c r="I33" s="112">
        <f>'Fig18'!K$17</f>
        <v>0</v>
      </c>
      <c r="J33" s="113" t="str">
        <f>IF(I33&lt;&gt;0,SUM(I$12:I33)/COUNT(I$12:I33)," ")</f>
        <v xml:space="preserve"> </v>
      </c>
    </row>
    <row r="34" spans="1:10" x14ac:dyDescent="0.25">
      <c r="A34" s="111">
        <v>19</v>
      </c>
      <c r="B34" s="121">
        <f>'Fig19'!D$17</f>
        <v>0</v>
      </c>
      <c r="C34" s="122">
        <f>'Fig19'!E$17</f>
        <v>0</v>
      </c>
      <c r="D34" s="121">
        <f>'Fig19'!F$17</f>
        <v>0</v>
      </c>
      <c r="E34" s="122">
        <f>'Fig19'!G$17</f>
        <v>0</v>
      </c>
      <c r="F34" s="121">
        <f>'Fig19'!H$17</f>
        <v>0</v>
      </c>
      <c r="G34" s="123">
        <f>'Fig19'!I$17</f>
        <v>0</v>
      </c>
      <c r="H34" s="112">
        <f>'Fig19'!J$17</f>
        <v>0</v>
      </c>
      <c r="I34" s="112">
        <f>'Fig19'!K$17</f>
        <v>0</v>
      </c>
      <c r="J34" s="113" t="str">
        <f>IF(I34&lt;&gt;0,SUM(I$12:I34)/COUNT(I$12:I34)," ")</f>
        <v xml:space="preserve"> </v>
      </c>
    </row>
    <row r="35" spans="1:10" x14ac:dyDescent="0.25">
      <c r="A35" s="111">
        <v>20</v>
      </c>
      <c r="B35" s="121">
        <f>'Fig20'!D$17</f>
        <v>0</v>
      </c>
      <c r="C35" s="122">
        <f>'Fig20'!E$17</f>
        <v>0</v>
      </c>
      <c r="D35" s="121">
        <f>'Fig20'!F$17</f>
        <v>0</v>
      </c>
      <c r="E35" s="122">
        <f>'Fig20'!G$17</f>
        <v>0</v>
      </c>
      <c r="F35" s="121">
        <f>'Fig20'!H$17</f>
        <v>0</v>
      </c>
      <c r="G35" s="123">
        <f>'Fig20'!I$17</f>
        <v>0</v>
      </c>
      <c r="H35" s="112">
        <f>'Fig20'!J$17</f>
        <v>0</v>
      </c>
      <c r="I35" s="112">
        <f>'Fig20'!K$17</f>
        <v>0</v>
      </c>
      <c r="J35" s="113" t="str">
        <f>IF(I35&lt;&gt;0,SUM(I$12:I35)/COUNT(I$12:I35)," ")</f>
        <v xml:space="preserve"> </v>
      </c>
    </row>
    <row r="36" spans="1:10" x14ac:dyDescent="0.25">
      <c r="A36" s="111">
        <v>21</v>
      </c>
      <c r="B36" s="121">
        <f>'Fig21'!D$17</f>
        <v>0</v>
      </c>
      <c r="C36" s="122">
        <f>'Fig21'!E$17</f>
        <v>0</v>
      </c>
      <c r="D36" s="121">
        <f>'Fig21'!F$17</f>
        <v>0</v>
      </c>
      <c r="E36" s="122">
        <f>'Fig21'!G$17</f>
        <v>0</v>
      </c>
      <c r="F36" s="121">
        <f>'Fig21'!H$17</f>
        <v>0</v>
      </c>
      <c r="G36" s="123">
        <f>'Fig21'!I$17</f>
        <v>0</v>
      </c>
      <c r="H36" s="112">
        <f>'Fig21'!J$17</f>
        <v>0</v>
      </c>
      <c r="I36" s="112">
        <f>'Fig21'!K$17</f>
        <v>0</v>
      </c>
      <c r="J36" s="113" t="str">
        <f>IF(I36&lt;&gt;0,SUM(I$12:I36)/COUNT(I$12:I36)," ")</f>
        <v xml:space="preserve"> </v>
      </c>
    </row>
    <row r="37" spans="1:10" x14ac:dyDescent="0.25">
      <c r="A37" s="111">
        <v>22</v>
      </c>
      <c r="B37" s="121">
        <f>'Fig22'!D$17</f>
        <v>0</v>
      </c>
      <c r="C37" s="122">
        <f>'Fig22'!E$17</f>
        <v>0</v>
      </c>
      <c r="D37" s="121">
        <f>'Fig22'!F$17</f>
        <v>0</v>
      </c>
      <c r="E37" s="122">
        <f>'Fig22'!G$17</f>
        <v>0</v>
      </c>
      <c r="F37" s="121">
        <f>'Fig22'!H$17</f>
        <v>0</v>
      </c>
      <c r="G37" s="123">
        <f>'Fig22'!I$17</f>
        <v>0</v>
      </c>
      <c r="H37" s="112">
        <f>'Fig22'!J$17</f>
        <v>0</v>
      </c>
      <c r="I37" s="112">
        <f>'Fig22'!K$17</f>
        <v>0</v>
      </c>
      <c r="J37" s="113" t="str">
        <f>IF(I37&lt;&gt;0,SUM(I$12:I37)/COUNT(I$12:I37)," ")</f>
        <v xml:space="preserve"> </v>
      </c>
    </row>
    <row r="38" spans="1:10" x14ac:dyDescent="0.25">
      <c r="A38" s="111">
        <v>23</v>
      </c>
      <c r="B38" s="121">
        <f>'Fig23'!D$17</f>
        <v>0</v>
      </c>
      <c r="C38" s="122">
        <f>'Fig23'!E$17</f>
        <v>0</v>
      </c>
      <c r="D38" s="121">
        <f>'Fig23'!F$17</f>
        <v>0</v>
      </c>
      <c r="E38" s="122">
        <f>'Fig23'!G$17</f>
        <v>0</v>
      </c>
      <c r="F38" s="121">
        <f>'Fig23'!H$17</f>
        <v>0</v>
      </c>
      <c r="G38" s="123">
        <f>'Fig23'!I$17</f>
        <v>0</v>
      </c>
      <c r="H38" s="112">
        <f>'Fig23'!J$17</f>
        <v>0</v>
      </c>
      <c r="I38" s="112">
        <f>'Fig23'!K$17</f>
        <v>0</v>
      </c>
      <c r="J38" s="113" t="str">
        <f>IF(I38&lt;&gt;0,SUM(I$12:I38)/COUNT(I$12:I38)," ")</f>
        <v xml:space="preserve"> </v>
      </c>
    </row>
    <row r="39" spans="1:10" ht="15.75" thickBot="1" x14ac:dyDescent="0.3">
      <c r="A39" s="124">
        <v>24</v>
      </c>
      <c r="B39" s="125">
        <f>'Fig24'!D$17</f>
        <v>0</v>
      </c>
      <c r="C39" s="126">
        <f>'Fig24'!E$17</f>
        <v>0</v>
      </c>
      <c r="D39" s="125">
        <f>'Fig24'!F$17</f>
        <v>0</v>
      </c>
      <c r="E39" s="126">
        <f>'Fig24'!G$17</f>
        <v>0</v>
      </c>
      <c r="F39" s="125">
        <f>'Fig24'!H$17</f>
        <v>0</v>
      </c>
      <c r="G39" s="127">
        <f>'Fig24'!I$17</f>
        <v>0</v>
      </c>
      <c r="H39" s="112">
        <f>'Fig24'!J$17</f>
        <v>0</v>
      </c>
      <c r="I39" s="112">
        <f>'Fig24'!K$17</f>
        <v>0</v>
      </c>
      <c r="J39" s="128"/>
    </row>
    <row r="40" spans="1:10" ht="15.75" thickBot="1" x14ac:dyDescent="0.3">
      <c r="A40" s="129"/>
      <c r="B40" s="129"/>
      <c r="C40" s="129"/>
      <c r="D40" s="129"/>
      <c r="E40" s="129"/>
      <c r="F40" s="130" t="s">
        <v>73</v>
      </c>
      <c r="G40" s="131"/>
      <c r="H40" s="189">
        <f>SUM(H12:H39)</f>
        <v>0</v>
      </c>
      <c r="I40" s="112">
        <f>SUM(I12:I39)</f>
        <v>0</v>
      </c>
      <c r="J40" s="102"/>
    </row>
    <row r="41" spans="1:10" ht="15.75" thickBot="1" x14ac:dyDescent="0.3">
      <c r="A41" s="100"/>
      <c r="B41" s="100"/>
      <c r="C41" s="100"/>
      <c r="D41" s="100"/>
      <c r="E41" s="100"/>
      <c r="F41" s="100"/>
      <c r="G41" s="102"/>
      <c r="H41" s="132" t="s">
        <v>59</v>
      </c>
      <c r="I41" s="128">
        <f>I40/24</f>
        <v>0</v>
      </c>
      <c r="J41" s="102"/>
    </row>
    <row r="42" spans="1:10" x14ac:dyDescent="0.25">
      <c r="A42" s="99" t="s">
        <v>51</v>
      </c>
      <c r="B42" s="100"/>
      <c r="C42" s="100"/>
      <c r="D42" s="100"/>
      <c r="E42" s="100"/>
      <c r="F42" s="100"/>
      <c r="G42" s="100"/>
      <c r="H42" s="100"/>
      <c r="I42" s="100"/>
      <c r="J42" s="102"/>
    </row>
    <row r="43" spans="1:10" x14ac:dyDescent="0.25">
      <c r="A43" s="99" t="s">
        <v>52</v>
      </c>
      <c r="B43" s="100"/>
      <c r="C43" s="100"/>
      <c r="D43" s="100"/>
      <c r="E43" s="100"/>
      <c r="F43" s="100"/>
      <c r="G43" s="100"/>
      <c r="H43" s="100"/>
      <c r="I43" s="100"/>
      <c r="J43" s="102"/>
    </row>
    <row r="44" spans="1:10" x14ac:dyDescent="0.25">
      <c r="A44" s="99" t="s">
        <v>53</v>
      </c>
      <c r="B44" s="100"/>
      <c r="C44" s="100"/>
      <c r="D44" s="100"/>
      <c r="E44" s="100"/>
      <c r="F44" s="100"/>
      <c r="G44" s="100"/>
      <c r="H44" s="100"/>
      <c r="I44" s="100"/>
      <c r="J44" s="102"/>
    </row>
    <row r="45" spans="1:10" x14ac:dyDescent="0.25">
      <c r="A45" s="99" t="s">
        <v>54</v>
      </c>
      <c r="B45" s="100"/>
      <c r="C45" s="100"/>
      <c r="D45" s="100"/>
      <c r="E45" s="100"/>
      <c r="F45" s="100"/>
      <c r="G45" s="100"/>
      <c r="H45" s="100"/>
      <c r="I45" s="100"/>
      <c r="J45" s="102"/>
    </row>
    <row r="46" spans="1:10" ht="15.75" thickBot="1" x14ac:dyDescent="0.3">
      <c r="A46" s="99"/>
      <c r="B46" s="133" t="s">
        <v>35</v>
      </c>
      <c r="C46" s="100"/>
      <c r="D46" s="100"/>
      <c r="E46" s="100"/>
      <c r="F46" s="100" t="s">
        <v>55</v>
      </c>
      <c r="G46" s="100"/>
      <c r="H46" s="100"/>
      <c r="I46" s="100"/>
      <c r="J46" s="102"/>
    </row>
    <row r="47" spans="1:10" x14ac:dyDescent="0.25">
      <c r="A47" s="99"/>
      <c r="B47" s="328" t="str">
        <f>IF(ISBLANK(Résultats!C4),"",Résultats!C4)</f>
        <v/>
      </c>
      <c r="C47" s="329"/>
      <c r="D47" s="330"/>
      <c r="E47" s="100"/>
      <c r="F47" s="285"/>
      <c r="G47" s="286"/>
      <c r="H47" s="287"/>
      <c r="I47" s="100"/>
      <c r="J47" s="102"/>
    </row>
    <row r="48" spans="1:10" x14ac:dyDescent="0.25">
      <c r="A48" s="99"/>
      <c r="B48" s="100"/>
      <c r="C48" s="100"/>
      <c r="D48" s="100"/>
      <c r="E48" s="100"/>
      <c r="F48" s="288"/>
      <c r="G48" s="289"/>
      <c r="H48" s="290"/>
      <c r="I48" s="100"/>
      <c r="J48" s="102"/>
    </row>
    <row r="49" spans="1:10" x14ac:dyDescent="0.25">
      <c r="A49" s="99"/>
      <c r="B49" s="100"/>
      <c r="C49" s="100"/>
      <c r="D49" s="100"/>
      <c r="E49" s="100"/>
      <c r="F49" s="288"/>
      <c r="G49" s="289"/>
      <c r="H49" s="290"/>
      <c r="I49" s="100"/>
      <c r="J49" s="102"/>
    </row>
    <row r="50" spans="1:10" x14ac:dyDescent="0.25">
      <c r="A50" s="99"/>
      <c r="B50" s="100"/>
      <c r="C50" s="100"/>
      <c r="D50" s="100"/>
      <c r="E50" s="100"/>
      <c r="F50" s="288"/>
      <c r="G50" s="289"/>
      <c r="H50" s="290"/>
      <c r="I50" s="100"/>
      <c r="J50" s="102"/>
    </row>
    <row r="51" spans="1:10" ht="15.75" thickBot="1" x14ac:dyDescent="0.3">
      <c r="A51" s="99"/>
      <c r="B51" s="100"/>
      <c r="C51" s="100"/>
      <c r="D51" s="100"/>
      <c r="E51" s="100"/>
      <c r="F51" s="291"/>
      <c r="G51" s="226"/>
      <c r="H51" s="292"/>
      <c r="I51" s="100"/>
      <c r="J51" s="102"/>
    </row>
    <row r="52" spans="1:10" ht="15.75" thickBot="1" x14ac:dyDescent="0.3">
      <c r="A52" s="196" t="s">
        <v>74</v>
      </c>
      <c r="B52" s="134"/>
      <c r="C52" s="134"/>
      <c r="D52" s="134"/>
      <c r="E52" s="134"/>
      <c r="F52" s="134"/>
      <c r="G52" s="134"/>
      <c r="H52" s="134"/>
      <c r="I52" s="134"/>
      <c r="J52" s="135"/>
    </row>
  </sheetData>
  <sheetProtection algorithmName="SHA-512" hashValue="ZTuMlWC6QfIanWX8arksujD2eIjJT7PYbfSesJN77BTVda9mc25OboCJ9xEeoQRwYQIhvR7B29BZ3JQPe08EaA==" saltValue="K8GQYORIpPgVdYCDH5UUCA==" spinCount="100000" sheet="1" objects="1" scenarios="1"/>
  <mergeCells count="36">
    <mergeCell ref="C4:G4"/>
    <mergeCell ref="I4:J4"/>
    <mergeCell ref="A1:J1"/>
    <mergeCell ref="B2:G2"/>
    <mergeCell ref="I2:J2"/>
    <mergeCell ref="C3:G3"/>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47:D47"/>
    <mergeCell ref="F47:H51"/>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293EA-10E0-4F06-ADCF-877CD00F62C8}">
  <dimension ref="A1:J52"/>
  <sheetViews>
    <sheetView showGridLines="0" workbookViewId="0">
      <selection activeCell="B47" activeCellId="6" sqref="B2:G2 C3:G3 C4:G4 I2:J2 I3:J3 I4:J4 B47:D47"/>
    </sheetView>
  </sheetViews>
  <sheetFormatPr baseColWidth="10" defaultColWidth="10.7109375" defaultRowHeight="15" x14ac:dyDescent="0.25"/>
  <cols>
    <col min="1" max="1" width="14.42578125" customWidth="1"/>
    <col min="8" max="8" width="17" bestFit="1" customWidth="1"/>
  </cols>
  <sheetData>
    <row r="1" spans="1:10" ht="98.65" customHeight="1" x14ac:dyDescent="0.25">
      <c r="A1" s="269" t="s">
        <v>31</v>
      </c>
      <c r="B1" s="270"/>
      <c r="C1" s="270"/>
      <c r="D1" s="270"/>
      <c r="E1" s="270"/>
      <c r="F1" s="270"/>
      <c r="G1" s="270"/>
      <c r="H1" s="270"/>
      <c r="I1" s="270"/>
      <c r="J1" s="271"/>
    </row>
    <row r="2" spans="1:10" x14ac:dyDescent="0.25">
      <c r="A2" s="28" t="s">
        <v>32</v>
      </c>
      <c r="B2" s="275" t="str">
        <f>IF(ISBLANK(Résultats!A24)," ",Résultats!A24)</f>
        <v xml:space="preserve"> </v>
      </c>
      <c r="C2" s="276"/>
      <c r="D2" s="276"/>
      <c r="E2" s="276"/>
      <c r="F2" s="276"/>
      <c r="G2" s="277"/>
      <c r="H2" s="29" t="s">
        <v>33</v>
      </c>
      <c r="I2" s="275" t="str">
        <f>IF(ISBLANK(Résultats!D24),"",Résultats!D24)</f>
        <v/>
      </c>
      <c r="J2" s="278"/>
    </row>
    <row r="3" spans="1:10" x14ac:dyDescent="0.25">
      <c r="A3" s="28" t="s">
        <v>34</v>
      </c>
      <c r="B3" s="30"/>
      <c r="C3" s="275" t="str">
        <f>IF(ISBLANK(Résultats!G24),"",Résultats!G24)</f>
        <v/>
      </c>
      <c r="D3" s="276"/>
      <c r="E3" s="276"/>
      <c r="F3" s="276"/>
      <c r="G3" s="277"/>
      <c r="H3" s="29" t="s">
        <v>65</v>
      </c>
      <c r="I3" s="275" t="str">
        <f>IF(Résultats!F24="X"," moins de 21 ans","")</f>
        <v/>
      </c>
      <c r="J3" s="278"/>
    </row>
    <row r="4" spans="1:10" x14ac:dyDescent="0.25">
      <c r="A4" s="28" t="s">
        <v>36</v>
      </c>
      <c r="B4" s="29"/>
      <c r="C4" s="275" t="str">
        <f>IF(ISBLANK(Résultats!C2),"",Résultats!C2)</f>
        <v xml:space="preserve"> </v>
      </c>
      <c r="D4" s="276"/>
      <c r="E4" s="276"/>
      <c r="F4" s="276"/>
      <c r="G4" s="277"/>
      <c r="H4" s="29" t="s">
        <v>37</v>
      </c>
      <c r="I4" s="275" t="str">
        <f>IF(ISBLANK(Résultats!J2),"",Résultats!J2)</f>
        <v xml:space="preserve"> </v>
      </c>
      <c r="J4" s="278"/>
    </row>
    <row r="5" spans="1:10" x14ac:dyDescent="0.25">
      <c r="A5" s="28" t="s">
        <v>38</v>
      </c>
      <c r="B5" s="29"/>
      <c r="C5" s="29"/>
      <c r="D5" s="29"/>
      <c r="E5" s="29"/>
      <c r="F5" s="29"/>
      <c r="G5" s="29"/>
      <c r="H5" s="29"/>
      <c r="I5" s="29"/>
      <c r="J5" s="31"/>
    </row>
    <row r="6" spans="1:10" x14ac:dyDescent="0.25">
      <c r="A6" s="32" t="s">
        <v>39</v>
      </c>
      <c r="B6" s="33"/>
      <c r="C6" s="33"/>
      <c r="D6" s="33"/>
      <c r="E6" s="33"/>
      <c r="F6" s="33"/>
      <c r="G6" s="33"/>
      <c r="H6" s="29"/>
      <c r="I6" s="29"/>
      <c r="J6" s="31"/>
    </row>
    <row r="7" spans="1:10" x14ac:dyDescent="0.25">
      <c r="A7" s="32" t="s">
        <v>40</v>
      </c>
      <c r="B7" s="33"/>
      <c r="C7" s="33"/>
      <c r="D7" s="33"/>
      <c r="E7" s="33"/>
      <c r="F7" s="33"/>
      <c r="G7" s="33"/>
      <c r="H7" s="29"/>
      <c r="I7" s="29"/>
      <c r="J7" s="31"/>
    </row>
    <row r="8" spans="1:10" x14ac:dyDescent="0.25">
      <c r="A8" s="34" t="s">
        <v>41</v>
      </c>
      <c r="B8" s="35"/>
      <c r="C8" s="35"/>
      <c r="D8" s="35"/>
      <c r="E8" s="35"/>
      <c r="F8" s="35"/>
      <c r="G8" s="35"/>
      <c r="H8" s="29"/>
      <c r="I8" s="29"/>
      <c r="J8" s="31"/>
    </row>
    <row r="9" spans="1:10" x14ac:dyDescent="0.25">
      <c r="A9" s="34" t="s">
        <v>42</v>
      </c>
      <c r="B9" s="35"/>
      <c r="C9" s="35"/>
      <c r="D9" s="35"/>
      <c r="E9" s="35"/>
      <c r="F9" s="35"/>
      <c r="G9" s="35"/>
      <c r="H9" s="29"/>
      <c r="I9" s="29"/>
      <c r="J9" s="31"/>
    </row>
    <row r="10" spans="1:10" ht="15.75" thickBot="1" x14ac:dyDescent="0.3">
      <c r="A10" s="34" t="s">
        <v>43</v>
      </c>
      <c r="B10" s="35"/>
      <c r="C10" s="35"/>
      <c r="D10" s="35"/>
      <c r="E10" s="35"/>
      <c r="F10" s="35"/>
      <c r="G10" s="35"/>
      <c r="H10" s="29"/>
      <c r="I10" s="29"/>
      <c r="J10" s="31"/>
    </row>
    <row r="11" spans="1:10" ht="60" x14ac:dyDescent="0.25">
      <c r="A11" s="66" t="s">
        <v>44</v>
      </c>
      <c r="B11" s="281" t="s">
        <v>61</v>
      </c>
      <c r="C11" s="282"/>
      <c r="D11" s="281" t="s">
        <v>62</v>
      </c>
      <c r="E11" s="282"/>
      <c r="F11" s="281" t="s">
        <v>63</v>
      </c>
      <c r="G11" s="284"/>
      <c r="H11" s="56" t="s">
        <v>45</v>
      </c>
      <c r="I11" s="62" t="s">
        <v>46</v>
      </c>
      <c r="J11" s="64" t="s">
        <v>58</v>
      </c>
    </row>
    <row r="12" spans="1:10" x14ac:dyDescent="0.25">
      <c r="A12" s="67">
        <v>1</v>
      </c>
      <c r="B12" s="279">
        <f>'Fig1'!D$182</f>
        <v>0</v>
      </c>
      <c r="C12" s="280"/>
      <c r="D12" s="279">
        <f>'Fig1'!E$18</f>
        <v>0</v>
      </c>
      <c r="E12" s="280"/>
      <c r="F12" s="279">
        <f>'Fig1'!F$18</f>
        <v>0</v>
      </c>
      <c r="G12" s="283"/>
      <c r="H12" s="57">
        <f>'Fig1'!G$18</f>
        <v>0</v>
      </c>
      <c r="I12" s="57">
        <f>'Fig1'!H$18</f>
        <v>0</v>
      </c>
      <c r="J12" s="65" t="str">
        <f>IF( I13=0," ",I12)</f>
        <v xml:space="preserve"> </v>
      </c>
    </row>
    <row r="13" spans="1:10" x14ac:dyDescent="0.25">
      <c r="A13" s="67">
        <v>2</v>
      </c>
      <c r="B13" s="279">
        <f>'Fig2'!D$182</f>
        <v>0</v>
      </c>
      <c r="C13" s="280"/>
      <c r="D13" s="279">
        <f>'Fig2'!E$18</f>
        <v>0</v>
      </c>
      <c r="E13" s="280"/>
      <c r="F13" s="279">
        <f>'Fig2'!F$18</f>
        <v>0</v>
      </c>
      <c r="G13" s="283"/>
      <c r="H13" s="57">
        <f>'Fig2'!G$18</f>
        <v>0</v>
      </c>
      <c r="I13" s="57">
        <f>'Fig2'!H$18</f>
        <v>0</v>
      </c>
      <c r="J13" s="65" t="str">
        <f>IF(I13&lt;&gt;0,SUM(I$12:I13)/COUNT(I$12:I13)," ")</f>
        <v xml:space="preserve"> </v>
      </c>
    </row>
    <row r="14" spans="1:10" x14ac:dyDescent="0.25">
      <c r="A14" s="67">
        <v>3</v>
      </c>
      <c r="B14" s="279">
        <f>'Fig3'!D$182</f>
        <v>0</v>
      </c>
      <c r="C14" s="280"/>
      <c r="D14" s="279">
        <f>'Fig3'!E$18</f>
        <v>0</v>
      </c>
      <c r="E14" s="280"/>
      <c r="F14" s="279">
        <f>'Fig3'!F$18</f>
        <v>0</v>
      </c>
      <c r="G14" s="283"/>
      <c r="H14" s="57">
        <f>'Fig3'!G$18</f>
        <v>0</v>
      </c>
      <c r="I14" s="57">
        <f>'Fig3'!H$18</f>
        <v>0</v>
      </c>
      <c r="J14" s="65" t="str">
        <f>IF(I14&lt;&gt;0,SUM(I$12:I14)/COUNT(I$12:I14)," ")</f>
        <v xml:space="preserve"> </v>
      </c>
    </row>
    <row r="15" spans="1:10" x14ac:dyDescent="0.25">
      <c r="A15" s="67">
        <v>4</v>
      </c>
      <c r="B15" s="279">
        <f>'Fig4'!D$182</f>
        <v>0</v>
      </c>
      <c r="C15" s="280"/>
      <c r="D15" s="279">
        <f>'Fig4'!E$18</f>
        <v>0</v>
      </c>
      <c r="E15" s="280"/>
      <c r="F15" s="279">
        <f>'Fig4'!F$18</f>
        <v>0</v>
      </c>
      <c r="G15" s="283"/>
      <c r="H15" s="57">
        <f>'Fig4'!G$18</f>
        <v>0</v>
      </c>
      <c r="I15" s="57">
        <f>'Fig4'!H$18</f>
        <v>0</v>
      </c>
      <c r="J15" s="65" t="str">
        <f>IF(I15&lt;&gt;0,SUM(I$12:I15)/COUNT(I$12:I15)," ")</f>
        <v xml:space="preserve"> </v>
      </c>
    </row>
    <row r="16" spans="1:10" x14ac:dyDescent="0.25">
      <c r="A16" s="67">
        <v>5</v>
      </c>
      <c r="B16" s="279">
        <f>'Fig5'!D$182</f>
        <v>0</v>
      </c>
      <c r="C16" s="280"/>
      <c r="D16" s="279">
        <f>'Fig5'!E$18</f>
        <v>0</v>
      </c>
      <c r="E16" s="280"/>
      <c r="F16" s="279">
        <f>'Fig5'!F$18</f>
        <v>0</v>
      </c>
      <c r="G16" s="283"/>
      <c r="H16" s="57">
        <f>'Fig5'!G$18</f>
        <v>0</v>
      </c>
      <c r="I16" s="57">
        <f>'Fig5'!H$18</f>
        <v>0</v>
      </c>
      <c r="J16" s="65" t="str">
        <f>IF(I16&lt;&gt;0,SUM(I$12:I16)/COUNT(I$12:I16)," ")</f>
        <v xml:space="preserve"> </v>
      </c>
    </row>
    <row r="17" spans="1:10" x14ac:dyDescent="0.25">
      <c r="A17" s="67">
        <v>6</v>
      </c>
      <c r="B17" s="279">
        <f>'Fig6'!D$182</f>
        <v>0</v>
      </c>
      <c r="C17" s="280"/>
      <c r="D17" s="279">
        <f>'Fig6'!E$18</f>
        <v>0</v>
      </c>
      <c r="E17" s="280"/>
      <c r="F17" s="279">
        <f>'Fig6'!F$18</f>
        <v>0</v>
      </c>
      <c r="G17" s="283"/>
      <c r="H17" s="57">
        <f>'Fig6'!G$18</f>
        <v>0</v>
      </c>
      <c r="I17" s="57">
        <f>'Fig6'!H$18</f>
        <v>0</v>
      </c>
      <c r="J17" s="65" t="str">
        <f>IF(I17&lt;&gt;0,SUM(I$12:I17)/COUNT(I$12:I17)," ")</f>
        <v xml:space="preserve"> </v>
      </c>
    </row>
    <row r="18" spans="1:10" x14ac:dyDescent="0.25">
      <c r="A18" s="67">
        <v>7</v>
      </c>
      <c r="B18" s="279">
        <f>'Fig7'!D$182</f>
        <v>0</v>
      </c>
      <c r="C18" s="280"/>
      <c r="D18" s="279">
        <f>'Fig7'!E$18</f>
        <v>0</v>
      </c>
      <c r="E18" s="280"/>
      <c r="F18" s="279">
        <f>'Fig7'!F$18</f>
        <v>0</v>
      </c>
      <c r="G18" s="283"/>
      <c r="H18" s="57">
        <f>'Fig7'!G$18</f>
        <v>0</v>
      </c>
      <c r="I18" s="57">
        <f>'Fig7'!H$18</f>
        <v>0</v>
      </c>
      <c r="J18" s="65" t="str">
        <f>IF(I18&lt;&gt;0,SUM(I$12:I18)/COUNT(I$12:I18)," ")</f>
        <v xml:space="preserve"> </v>
      </c>
    </row>
    <row r="19" spans="1:10" x14ac:dyDescent="0.25">
      <c r="A19" s="67">
        <v>8</v>
      </c>
      <c r="B19" s="279">
        <f>'Fig8'!D$182</f>
        <v>0</v>
      </c>
      <c r="C19" s="280"/>
      <c r="D19" s="279">
        <f>'Fig8'!E$18</f>
        <v>0</v>
      </c>
      <c r="E19" s="280"/>
      <c r="F19" s="279">
        <f>'Fig8'!F$18</f>
        <v>0</v>
      </c>
      <c r="G19" s="283"/>
      <c r="H19" s="57">
        <f>'Fig8'!G$18</f>
        <v>0</v>
      </c>
      <c r="I19" s="57">
        <f>'Fig8'!H$18</f>
        <v>0</v>
      </c>
      <c r="J19" s="65" t="str">
        <f>IF(I19&lt;&gt;0,SUM(I$12:I19)/COUNT(I$12:I19)," ")</f>
        <v xml:space="preserve"> </v>
      </c>
    </row>
    <row r="20" spans="1:10" x14ac:dyDescent="0.25">
      <c r="A20" s="57"/>
      <c r="B20" s="45"/>
      <c r="C20" s="46"/>
      <c r="D20" s="45"/>
      <c r="E20" s="46"/>
      <c r="F20" s="45"/>
      <c r="G20" s="43"/>
      <c r="H20" s="57"/>
      <c r="I20" s="57"/>
      <c r="J20" s="57" t="str">
        <f>IF(I20&lt;&gt;0,SUM(I$12:I20)/COUNT(I$12:I20)," ")</f>
        <v xml:space="preserve"> </v>
      </c>
    </row>
    <row r="21" spans="1:10" x14ac:dyDescent="0.25">
      <c r="A21" s="58"/>
      <c r="B21" s="17"/>
      <c r="C21" s="47"/>
      <c r="D21" s="17"/>
      <c r="E21" s="47"/>
      <c r="F21" s="17"/>
      <c r="G21" s="16"/>
      <c r="H21" s="58"/>
      <c r="I21" s="58"/>
      <c r="J21" s="59" t="str">
        <f>IF(I21&lt;&gt;0,SUM(I$12:I21)/COUNT(I$12:I21)," ")</f>
        <v xml:space="preserve"> </v>
      </c>
    </row>
    <row r="22" spans="1:10" x14ac:dyDescent="0.25">
      <c r="A22" s="59"/>
      <c r="B22" s="69"/>
      <c r="C22" s="48" t="s">
        <v>47</v>
      </c>
      <c r="D22" s="69"/>
      <c r="E22" s="48" t="s">
        <v>47</v>
      </c>
      <c r="F22" s="69"/>
      <c r="G22" s="54" t="s">
        <v>47</v>
      </c>
      <c r="H22" s="59"/>
      <c r="I22" s="59"/>
      <c r="J22" s="59" t="str">
        <f>IF(I22&lt;&gt;0,SUM(I$12:I22)/COUNT(I$12:I22)," ")</f>
        <v xml:space="preserve"> </v>
      </c>
    </row>
    <row r="23" spans="1:10" x14ac:dyDescent="0.25">
      <c r="A23" s="60"/>
      <c r="B23" s="49" t="s">
        <v>48</v>
      </c>
      <c r="C23" s="50" t="s">
        <v>49</v>
      </c>
      <c r="D23" s="49" t="s">
        <v>49</v>
      </c>
      <c r="E23" s="50" t="s">
        <v>49</v>
      </c>
      <c r="F23" s="49" t="s">
        <v>50</v>
      </c>
      <c r="G23" s="53" t="s">
        <v>49</v>
      </c>
      <c r="H23" s="60"/>
      <c r="I23" s="60"/>
      <c r="J23" s="59" t="str">
        <f>IF(I23&lt;&gt;0,SUM(I$12:I23)/COUNT(I$12:I23)," ")</f>
        <v xml:space="preserve"> </v>
      </c>
    </row>
    <row r="24" spans="1:10" x14ac:dyDescent="0.25">
      <c r="A24" s="67">
        <v>9</v>
      </c>
      <c r="B24" s="36">
        <f>'Fig9'!D$182</f>
        <v>0</v>
      </c>
      <c r="C24" s="38">
        <f>'Fig9'!E$18</f>
        <v>0</v>
      </c>
      <c r="D24" s="36">
        <f>'Fig9'!F$18</f>
        <v>0</v>
      </c>
      <c r="E24" s="38">
        <f>'Fig9'!G$18</f>
        <v>0</v>
      </c>
      <c r="F24" s="36">
        <f>'Fig9'!H$18</f>
        <v>0</v>
      </c>
      <c r="G24" s="37">
        <f>'Fig9'!I$18</f>
        <v>0</v>
      </c>
      <c r="H24" s="57">
        <f>'Fig9'!J$18</f>
        <v>0</v>
      </c>
      <c r="I24" s="57">
        <f>'Fig9'!K$18</f>
        <v>0</v>
      </c>
      <c r="J24" s="65" t="str">
        <f>IF(I24&lt;&gt;0,SUM(I$12:I24)/COUNT(I$12:I24)," ")</f>
        <v xml:space="preserve"> </v>
      </c>
    </row>
    <row r="25" spans="1:10" x14ac:dyDescent="0.25">
      <c r="A25" s="67">
        <v>10</v>
      </c>
      <c r="B25" s="36">
        <f>'Fig10'!D$182</f>
        <v>0</v>
      </c>
      <c r="C25" s="38">
        <f>'Fig10'!E$18</f>
        <v>0</v>
      </c>
      <c r="D25" s="36">
        <f>'Fig10'!F$18</f>
        <v>0</v>
      </c>
      <c r="E25" s="38">
        <f>'Fig10'!G$18</f>
        <v>0</v>
      </c>
      <c r="F25" s="36">
        <f>'Fig10'!H$18</f>
        <v>0</v>
      </c>
      <c r="G25" s="37">
        <f>'Fig10'!I$18</f>
        <v>0</v>
      </c>
      <c r="H25" s="57">
        <f>'Fig10'!J$18</f>
        <v>0</v>
      </c>
      <c r="I25" s="57">
        <f>'Fig10'!K$18</f>
        <v>0</v>
      </c>
      <c r="J25" s="65" t="str">
        <f>IF(I25&lt;&gt;0,SUM(I$12:I25)/COUNT(I$12:I25)," ")</f>
        <v xml:space="preserve"> </v>
      </c>
    </row>
    <row r="26" spans="1:10" x14ac:dyDescent="0.25">
      <c r="A26" s="67">
        <v>11</v>
      </c>
      <c r="B26" s="36">
        <f>'Fig11'!D$182</f>
        <v>0</v>
      </c>
      <c r="C26" s="38">
        <f>'Fig11'!E$18</f>
        <v>0</v>
      </c>
      <c r="D26" s="36">
        <f>'Fig11'!F$18</f>
        <v>0</v>
      </c>
      <c r="E26" s="38">
        <f>'Fig11'!G$18</f>
        <v>0</v>
      </c>
      <c r="F26" s="36">
        <f>'Fig11'!H$18</f>
        <v>0</v>
      </c>
      <c r="G26" s="37">
        <f>'Fig11'!I$18</f>
        <v>0</v>
      </c>
      <c r="H26" s="57">
        <f>'Fig11'!J$18</f>
        <v>0</v>
      </c>
      <c r="I26" s="57">
        <f>'Fig11'!K$18</f>
        <v>0</v>
      </c>
      <c r="J26" s="65" t="str">
        <f>IF(I26&lt;&gt;0,SUM(I$12:I26)/COUNT(I$12:I26)," ")</f>
        <v xml:space="preserve"> </v>
      </c>
    </row>
    <row r="27" spans="1:10" x14ac:dyDescent="0.25">
      <c r="A27" s="67">
        <v>12</v>
      </c>
      <c r="B27" s="36">
        <f>'Fig12'!D$182</f>
        <v>0</v>
      </c>
      <c r="C27" s="38">
        <f>'Fig12'!E$18</f>
        <v>0</v>
      </c>
      <c r="D27" s="36">
        <f>'Fig12'!F$18</f>
        <v>0</v>
      </c>
      <c r="E27" s="38">
        <f>'Fig12'!G$18</f>
        <v>0</v>
      </c>
      <c r="F27" s="36">
        <f>'Fig12'!H$18</f>
        <v>0</v>
      </c>
      <c r="G27" s="37">
        <f>'Fig12'!I$18</f>
        <v>0</v>
      </c>
      <c r="H27" s="57">
        <f>'Fig12'!J$18</f>
        <v>0</v>
      </c>
      <c r="I27" s="57">
        <f>'Fig12'!K$18</f>
        <v>0</v>
      </c>
      <c r="J27" s="65" t="str">
        <f>IF(I27&lt;&gt;0,SUM(I$12:I27)/COUNT(I$12:I27)," ")</f>
        <v xml:space="preserve"> </v>
      </c>
    </row>
    <row r="28" spans="1:10" x14ac:dyDescent="0.25">
      <c r="A28" s="67">
        <v>13</v>
      </c>
      <c r="B28" s="36">
        <f>'Fig13'!D$182</f>
        <v>0</v>
      </c>
      <c r="C28" s="38">
        <f>'Fig13'!E$18</f>
        <v>0</v>
      </c>
      <c r="D28" s="36">
        <f>'Fig13'!F$18</f>
        <v>0</v>
      </c>
      <c r="E28" s="38">
        <f>'Fig13'!G$18</f>
        <v>0</v>
      </c>
      <c r="F28" s="36">
        <f>'Fig13'!H$18</f>
        <v>0</v>
      </c>
      <c r="G28" s="37">
        <f>'Fig13'!I$18</f>
        <v>0</v>
      </c>
      <c r="H28" s="57">
        <f>'Fig13'!J$18</f>
        <v>0</v>
      </c>
      <c r="I28" s="57">
        <f>'Fig13'!K$18</f>
        <v>0</v>
      </c>
      <c r="J28" s="65" t="str">
        <f>IF(I28&lt;&gt;0,SUM(I$12:I28)/COUNT(I$12:I28)," ")</f>
        <v xml:space="preserve"> </v>
      </c>
    </row>
    <row r="29" spans="1:10" x14ac:dyDescent="0.25">
      <c r="A29" s="67">
        <v>14</v>
      </c>
      <c r="B29" s="36">
        <f>'Fig14'!D$182</f>
        <v>0</v>
      </c>
      <c r="C29" s="38">
        <f>'Fig14'!E$18</f>
        <v>0</v>
      </c>
      <c r="D29" s="36">
        <f>'Fig14'!F$18</f>
        <v>0</v>
      </c>
      <c r="E29" s="38">
        <f>'Fig14'!G$18</f>
        <v>0</v>
      </c>
      <c r="F29" s="36">
        <f>'Fig14'!H$18</f>
        <v>0</v>
      </c>
      <c r="G29" s="37">
        <f>'Fig14'!I$18</f>
        <v>0</v>
      </c>
      <c r="H29" s="57">
        <f>'Fig14'!J$18</f>
        <v>0</v>
      </c>
      <c r="I29" s="57">
        <f>'Fig14'!K$18</f>
        <v>0</v>
      </c>
      <c r="J29" s="65" t="str">
        <f>IF(I29&lt;&gt;0,SUM(I$12:I29)/COUNT(I$12:I29)," ")</f>
        <v xml:space="preserve"> </v>
      </c>
    </row>
    <row r="30" spans="1:10" x14ac:dyDescent="0.25">
      <c r="A30" s="67">
        <v>15</v>
      </c>
      <c r="B30" s="36">
        <f>'Fig15'!D$182</f>
        <v>0</v>
      </c>
      <c r="C30" s="38">
        <f>'Fig15'!E$18</f>
        <v>0</v>
      </c>
      <c r="D30" s="36">
        <f>'Fig15'!F$18</f>
        <v>0</v>
      </c>
      <c r="E30" s="38">
        <f>'Fig15'!G$18</f>
        <v>0</v>
      </c>
      <c r="F30" s="36">
        <f>'Fig15'!H$18</f>
        <v>0</v>
      </c>
      <c r="G30" s="37">
        <f>'Fig15'!I$18</f>
        <v>0</v>
      </c>
      <c r="H30" s="57">
        <f>'Fig15'!J$18</f>
        <v>0</v>
      </c>
      <c r="I30" s="57">
        <f>'Fig15'!K$18</f>
        <v>0</v>
      </c>
      <c r="J30" s="65" t="str">
        <f>IF(I30&lt;&gt;0,SUM(I$12:I30)/COUNT(I$12:I30)," ")</f>
        <v xml:space="preserve"> </v>
      </c>
    </row>
    <row r="31" spans="1:10" x14ac:dyDescent="0.25">
      <c r="A31" s="67">
        <v>16</v>
      </c>
      <c r="B31" s="36">
        <f>'Fig16'!D$182</f>
        <v>0</v>
      </c>
      <c r="C31" s="38">
        <f>'Fig16'!E$18</f>
        <v>0</v>
      </c>
      <c r="D31" s="36">
        <f>'Fig16'!F$18</f>
        <v>0</v>
      </c>
      <c r="E31" s="38">
        <f>'Fig16'!G$18</f>
        <v>0</v>
      </c>
      <c r="F31" s="36">
        <f>'Fig16'!H$18</f>
        <v>0</v>
      </c>
      <c r="G31" s="37">
        <f>'Fig16'!I$18</f>
        <v>0</v>
      </c>
      <c r="H31" s="57">
        <f>'Fig16'!J$18</f>
        <v>0</v>
      </c>
      <c r="I31" s="57">
        <f>'Fig16'!K$18</f>
        <v>0</v>
      </c>
      <c r="J31" s="65" t="str">
        <f>IF(I31&lt;&gt;0,SUM(I$12:I31)/COUNT(I$12:I31)," ")</f>
        <v xml:space="preserve"> </v>
      </c>
    </row>
    <row r="32" spans="1:10" x14ac:dyDescent="0.25">
      <c r="A32" s="67">
        <v>17</v>
      </c>
      <c r="B32" s="36">
        <f>'Fig17'!D$182</f>
        <v>0</v>
      </c>
      <c r="C32" s="38">
        <f>'Fig17'!E$18</f>
        <v>0</v>
      </c>
      <c r="D32" s="36">
        <f>'Fig17'!F$18</f>
        <v>0</v>
      </c>
      <c r="E32" s="38">
        <f>'Fig17'!G$18</f>
        <v>0</v>
      </c>
      <c r="F32" s="36">
        <f>'Fig17'!H$18</f>
        <v>0</v>
      </c>
      <c r="G32" s="37">
        <f>'Fig17'!I$18</f>
        <v>0</v>
      </c>
      <c r="H32" s="57">
        <f>'Fig17'!J$18</f>
        <v>0</v>
      </c>
      <c r="I32" s="57">
        <f>'Fig17'!K$18</f>
        <v>0</v>
      </c>
      <c r="J32" s="65" t="str">
        <f>IF(I32&lt;&gt;0,SUM(I$12:I32)/COUNT(I$12:I32)," ")</f>
        <v xml:space="preserve"> </v>
      </c>
    </row>
    <row r="33" spans="1:10" x14ac:dyDescent="0.25">
      <c r="A33" s="67">
        <v>18</v>
      </c>
      <c r="B33" s="36">
        <f>'Fig18'!D$182</f>
        <v>0</v>
      </c>
      <c r="C33" s="38">
        <f>'Fig18'!E$18</f>
        <v>0</v>
      </c>
      <c r="D33" s="36">
        <f>'Fig18'!F$18</f>
        <v>0</v>
      </c>
      <c r="E33" s="38">
        <f>'Fig18'!G$18</f>
        <v>0</v>
      </c>
      <c r="F33" s="36">
        <f>'Fig18'!H$18</f>
        <v>0</v>
      </c>
      <c r="G33" s="37">
        <f>'Fig18'!I$18</f>
        <v>0</v>
      </c>
      <c r="H33" s="57">
        <f>'Fig18'!J$18</f>
        <v>0</v>
      </c>
      <c r="I33" s="57">
        <f>'Fig18'!K$18</f>
        <v>0</v>
      </c>
      <c r="J33" s="65" t="str">
        <f>IF(I33&lt;&gt;0,SUM(I$12:I33)/COUNT(I$12:I33)," ")</f>
        <v xml:space="preserve"> </v>
      </c>
    </row>
    <row r="34" spans="1:10" x14ac:dyDescent="0.25">
      <c r="A34" s="67">
        <v>19</v>
      </c>
      <c r="B34" s="36">
        <f>'Fig19'!D$182</f>
        <v>0</v>
      </c>
      <c r="C34" s="38">
        <f>'Fig19'!E$18</f>
        <v>0</v>
      </c>
      <c r="D34" s="36">
        <f>'Fig19'!F$18</f>
        <v>0</v>
      </c>
      <c r="E34" s="38">
        <f>'Fig19'!G$18</f>
        <v>0</v>
      </c>
      <c r="F34" s="36">
        <f>'Fig19'!H$18</f>
        <v>0</v>
      </c>
      <c r="G34" s="37">
        <f>'Fig19'!I$18</f>
        <v>0</v>
      </c>
      <c r="H34" s="57">
        <f>'Fig19'!J$18</f>
        <v>0</v>
      </c>
      <c r="I34" s="57">
        <f>'Fig19'!K$18</f>
        <v>0</v>
      </c>
      <c r="J34" s="65" t="str">
        <f>IF(I34&lt;&gt;0,SUM(I$12:I34)/COUNT(I$12:I34)," ")</f>
        <v xml:space="preserve"> </v>
      </c>
    </row>
    <row r="35" spans="1:10" x14ac:dyDescent="0.25">
      <c r="A35" s="67">
        <v>20</v>
      </c>
      <c r="B35" s="36">
        <f>'Fig20'!D$182</f>
        <v>0</v>
      </c>
      <c r="C35" s="38">
        <f>'Fig20'!E$18</f>
        <v>0</v>
      </c>
      <c r="D35" s="36">
        <f>'Fig20'!F$18</f>
        <v>0</v>
      </c>
      <c r="E35" s="38">
        <f>'Fig20'!G$18</f>
        <v>0</v>
      </c>
      <c r="F35" s="36">
        <f>'Fig20'!H$18</f>
        <v>0</v>
      </c>
      <c r="G35" s="37">
        <f>'Fig20'!I$18</f>
        <v>0</v>
      </c>
      <c r="H35" s="57">
        <f>'Fig20'!J$18</f>
        <v>0</v>
      </c>
      <c r="I35" s="57">
        <f>'Fig20'!K$18</f>
        <v>0</v>
      </c>
      <c r="J35" s="65" t="str">
        <f>IF(I35&lt;&gt;0,SUM(I$12:I35)/COUNT(I$12:I35)," ")</f>
        <v xml:space="preserve"> </v>
      </c>
    </row>
    <row r="36" spans="1:10" x14ac:dyDescent="0.25">
      <c r="A36" s="67">
        <v>21</v>
      </c>
      <c r="B36" s="36">
        <f>'Fig21'!D$182</f>
        <v>0</v>
      </c>
      <c r="C36" s="38">
        <f>'Fig21'!E$18</f>
        <v>0</v>
      </c>
      <c r="D36" s="36">
        <f>'Fig21'!F$18</f>
        <v>0</v>
      </c>
      <c r="E36" s="38">
        <f>'Fig21'!G$18</f>
        <v>0</v>
      </c>
      <c r="F36" s="36">
        <f>'Fig21'!H$18</f>
        <v>0</v>
      </c>
      <c r="G36" s="37">
        <f>'Fig21'!I$18</f>
        <v>0</v>
      </c>
      <c r="H36" s="57">
        <f>'Fig21'!J$18</f>
        <v>0</v>
      </c>
      <c r="I36" s="57">
        <f>'Fig21'!K$18</f>
        <v>0</v>
      </c>
      <c r="J36" s="65" t="str">
        <f>IF(I36&lt;&gt;0,SUM(I$12:I36)/COUNT(I$12:I36)," ")</f>
        <v xml:space="preserve"> </v>
      </c>
    </row>
    <row r="37" spans="1:10" x14ac:dyDescent="0.25">
      <c r="A37" s="67">
        <v>22</v>
      </c>
      <c r="B37" s="36">
        <f>'Fig22'!D$182</f>
        <v>0</v>
      </c>
      <c r="C37" s="38">
        <f>'Fig22'!E$18</f>
        <v>0</v>
      </c>
      <c r="D37" s="36">
        <f>'Fig22'!F$18</f>
        <v>0</v>
      </c>
      <c r="E37" s="38">
        <f>'Fig22'!G$18</f>
        <v>0</v>
      </c>
      <c r="F37" s="36">
        <f>'Fig22'!H$18</f>
        <v>0</v>
      </c>
      <c r="G37" s="37">
        <f>'Fig22'!I$18</f>
        <v>0</v>
      </c>
      <c r="H37" s="57">
        <f>'Fig22'!J$18</f>
        <v>0</v>
      </c>
      <c r="I37" s="57">
        <f>'Fig22'!K$18</f>
        <v>0</v>
      </c>
      <c r="J37" s="65" t="str">
        <f>IF(I37&lt;&gt;0,SUM(I$12:I37)/COUNT(I$12:I37)," ")</f>
        <v xml:space="preserve"> </v>
      </c>
    </row>
    <row r="38" spans="1:10" x14ac:dyDescent="0.25">
      <c r="A38" s="67">
        <v>23</v>
      </c>
      <c r="B38" s="36">
        <f>'Fig23'!D$182</f>
        <v>0</v>
      </c>
      <c r="C38" s="38">
        <f>'Fig23'!E$18</f>
        <v>0</v>
      </c>
      <c r="D38" s="36">
        <f>'Fig23'!F$18</f>
        <v>0</v>
      </c>
      <c r="E38" s="38">
        <f>'Fig23'!G$18</f>
        <v>0</v>
      </c>
      <c r="F38" s="36">
        <f>'Fig23'!H$18</f>
        <v>0</v>
      </c>
      <c r="G38" s="37">
        <f>'Fig23'!I$18</f>
        <v>0</v>
      </c>
      <c r="H38" s="57">
        <f>'Fig23'!J$18</f>
        <v>0</v>
      </c>
      <c r="I38" s="57">
        <f>'Fig23'!K$18</f>
        <v>0</v>
      </c>
      <c r="J38" s="65" t="str">
        <f>IF(I38&lt;&gt;0,SUM(I$12:I38)/COUNT(I$12:I38)," ")</f>
        <v xml:space="preserve"> </v>
      </c>
    </row>
    <row r="39" spans="1:10" ht="15.75" thickBot="1" x14ac:dyDescent="0.3">
      <c r="A39" s="68">
        <v>24</v>
      </c>
      <c r="B39" s="51">
        <f>'Fig24'!D$182</f>
        <v>0</v>
      </c>
      <c r="C39" s="52">
        <f>'Fig24'!E$18</f>
        <v>0</v>
      </c>
      <c r="D39" s="51">
        <f>'Fig24'!F$18</f>
        <v>0</v>
      </c>
      <c r="E39" s="52">
        <f>'Fig24'!G$18</f>
        <v>0</v>
      </c>
      <c r="F39" s="51">
        <f>'Fig24'!H$18</f>
        <v>0</v>
      </c>
      <c r="G39" s="55">
        <f>'Fig24'!I$18</f>
        <v>0</v>
      </c>
      <c r="H39" s="57">
        <f>'Fig24'!J$18</f>
        <v>0</v>
      </c>
      <c r="I39" s="57">
        <f>'Fig24'!K$18</f>
        <v>0</v>
      </c>
      <c r="J39" s="63"/>
    </row>
    <row r="40" spans="1:10" ht="15.75" thickBot="1" x14ac:dyDescent="0.3">
      <c r="A40" s="70"/>
      <c r="B40" s="70"/>
      <c r="C40" s="70"/>
      <c r="D40" s="70"/>
      <c r="E40" s="70"/>
      <c r="F40" s="71" t="s">
        <v>73</v>
      </c>
      <c r="G40" s="72"/>
      <c r="H40" s="188">
        <f>SUM(H12:H39)</f>
        <v>0</v>
      </c>
      <c r="I40" s="57">
        <f>SUM(I12:I39)</f>
        <v>0</v>
      </c>
      <c r="J40" s="31"/>
    </row>
    <row r="41" spans="1:10" ht="15.75" thickBot="1" x14ac:dyDescent="0.3">
      <c r="A41" s="29"/>
      <c r="B41" s="29"/>
      <c r="C41" s="29"/>
      <c r="D41" s="29"/>
      <c r="E41" s="29"/>
      <c r="F41" s="29"/>
      <c r="G41" s="31"/>
      <c r="H41" s="61" t="s">
        <v>59</v>
      </c>
      <c r="I41" s="63">
        <f>I40/24</f>
        <v>0</v>
      </c>
      <c r="J41" s="31"/>
    </row>
    <row r="42" spans="1:10" x14ac:dyDescent="0.25">
      <c r="A42" s="28" t="s">
        <v>51</v>
      </c>
      <c r="B42" s="29"/>
      <c r="C42" s="29"/>
      <c r="D42" s="29"/>
      <c r="E42" s="29"/>
      <c r="F42" s="29"/>
      <c r="G42" s="29"/>
      <c r="H42" s="29"/>
      <c r="I42" s="29"/>
      <c r="J42" s="31"/>
    </row>
    <row r="43" spans="1:10" x14ac:dyDescent="0.25">
      <c r="A43" s="28" t="s">
        <v>52</v>
      </c>
      <c r="B43" s="29"/>
      <c r="C43" s="29"/>
      <c r="D43" s="29"/>
      <c r="E43" s="29"/>
      <c r="F43" s="29"/>
      <c r="G43" s="29"/>
      <c r="H43" s="29"/>
      <c r="I43" s="29"/>
      <c r="J43" s="31"/>
    </row>
    <row r="44" spans="1:10" x14ac:dyDescent="0.25">
      <c r="A44" s="28" t="s">
        <v>53</v>
      </c>
      <c r="B44" s="29"/>
      <c r="C44" s="29"/>
      <c r="D44" s="29"/>
      <c r="E44" s="29"/>
      <c r="F44" s="29"/>
      <c r="G44" s="29"/>
      <c r="H44" s="29"/>
      <c r="I44" s="29"/>
      <c r="J44" s="31"/>
    </row>
    <row r="45" spans="1:10" x14ac:dyDescent="0.25">
      <c r="A45" s="28" t="s">
        <v>54</v>
      </c>
      <c r="B45" s="29"/>
      <c r="C45" s="29"/>
      <c r="D45" s="29"/>
      <c r="E45" s="29"/>
      <c r="F45" s="29"/>
      <c r="G45" s="29"/>
      <c r="H45" s="29"/>
      <c r="I45" s="29"/>
      <c r="J45" s="31"/>
    </row>
    <row r="46" spans="1:10" ht="15.75" thickBot="1" x14ac:dyDescent="0.3">
      <c r="A46" s="28"/>
      <c r="B46" s="44" t="s">
        <v>35</v>
      </c>
      <c r="C46" s="29"/>
      <c r="D46" s="29"/>
      <c r="E46" s="29"/>
      <c r="F46" s="29" t="s">
        <v>55</v>
      </c>
      <c r="G46" s="29"/>
      <c r="H46" s="29"/>
      <c r="I46" s="29"/>
      <c r="J46" s="31"/>
    </row>
    <row r="47" spans="1:10" x14ac:dyDescent="0.25">
      <c r="A47" s="28"/>
      <c r="B47" s="272" t="str">
        <f>IF(ISBLANK(Résultats!C4),"",Résultats!C4)</f>
        <v/>
      </c>
      <c r="C47" s="273"/>
      <c r="D47" s="274"/>
      <c r="E47" s="29"/>
      <c r="F47" s="260"/>
      <c r="G47" s="261"/>
      <c r="H47" s="262"/>
      <c r="I47" s="29"/>
      <c r="J47" s="31"/>
    </row>
    <row r="48" spans="1:10" x14ac:dyDescent="0.25">
      <c r="A48" s="28"/>
      <c r="B48" s="29"/>
      <c r="C48" s="29"/>
      <c r="D48" s="29"/>
      <c r="E48" s="29"/>
      <c r="F48" s="263"/>
      <c r="G48" s="264"/>
      <c r="H48" s="265"/>
      <c r="I48" s="29"/>
      <c r="J48" s="31"/>
    </row>
    <row r="49" spans="1:10" x14ac:dyDescent="0.25">
      <c r="A49" s="28"/>
      <c r="B49" s="29"/>
      <c r="C49" s="29"/>
      <c r="D49" s="29"/>
      <c r="E49" s="29"/>
      <c r="F49" s="263"/>
      <c r="G49" s="264"/>
      <c r="H49" s="265"/>
      <c r="I49" s="29"/>
      <c r="J49" s="31"/>
    </row>
    <row r="50" spans="1:10" x14ac:dyDescent="0.25">
      <c r="A50" s="28"/>
      <c r="B50" s="29"/>
      <c r="C50" s="29"/>
      <c r="D50" s="29"/>
      <c r="E50" s="29"/>
      <c r="F50" s="263"/>
      <c r="G50" s="264"/>
      <c r="H50" s="265"/>
      <c r="I50" s="29"/>
      <c r="J50" s="31"/>
    </row>
    <row r="51" spans="1:10" ht="15.75" thickBot="1" x14ac:dyDescent="0.3">
      <c r="A51" s="28"/>
      <c r="B51" s="29"/>
      <c r="C51" s="29"/>
      <c r="D51" s="29"/>
      <c r="E51" s="29"/>
      <c r="F51" s="266"/>
      <c r="G51" s="267"/>
      <c r="H51" s="268"/>
      <c r="I51" s="29"/>
      <c r="J51" s="31"/>
    </row>
    <row r="52" spans="1:10" ht="15.75" thickBot="1" x14ac:dyDescent="0.3">
      <c r="A52" s="193" t="s">
        <v>74</v>
      </c>
      <c r="B52" s="39"/>
      <c r="C52" s="39"/>
      <c r="D52" s="39"/>
      <c r="E52" s="39"/>
      <c r="F52" s="39"/>
      <c r="G52" s="39"/>
      <c r="H52" s="39"/>
      <c r="I52" s="39"/>
      <c r="J52" s="73"/>
    </row>
  </sheetData>
  <sheetProtection algorithmName="SHA-512" hashValue="kgKhpVtZ+t+yxf3BEwZvMC2A1wzdyBDQJ1SLNAiioD8Admr/MCZC93MNOHneYugFTMB2JBgxLjEEFQthf+o05A==" saltValue="VcRafB2/G6AIVeoIedzK4Q==" spinCount="100000" sheet="1" objects="1" scenarios="1"/>
  <mergeCells count="36">
    <mergeCell ref="A1:J1"/>
    <mergeCell ref="B2:G2"/>
    <mergeCell ref="I2:J2"/>
    <mergeCell ref="C3:G3"/>
    <mergeCell ref="C4:G4"/>
    <mergeCell ref="I4:J4"/>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47:D47"/>
    <mergeCell ref="F47:H51"/>
  </mergeCell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1390C-24D4-4B72-83BA-04F1DCC15FCA}">
  <sheetPr>
    <tabColor rgb="FFFFFF00"/>
  </sheetPr>
  <dimension ref="A1:J52"/>
  <sheetViews>
    <sheetView workbookViewId="0">
      <selection activeCell="B47" activeCellId="6" sqref="B2:G2 C3:G3 C4:G4 I2:J2 I3:J3 I4:J4 B47:D47"/>
    </sheetView>
  </sheetViews>
  <sheetFormatPr baseColWidth="10" defaultColWidth="10.7109375" defaultRowHeight="15" x14ac:dyDescent="0.25"/>
  <cols>
    <col min="1" max="1" width="14.42578125" customWidth="1"/>
    <col min="8" max="8" width="17" bestFit="1" customWidth="1"/>
  </cols>
  <sheetData>
    <row r="1" spans="1:10" ht="98.65" customHeight="1" x14ac:dyDescent="0.25">
      <c r="A1" s="305" t="s">
        <v>31</v>
      </c>
      <c r="B1" s="306"/>
      <c r="C1" s="306"/>
      <c r="D1" s="306"/>
      <c r="E1" s="306"/>
      <c r="F1" s="306"/>
      <c r="G1" s="306"/>
      <c r="H1" s="306"/>
      <c r="I1" s="306"/>
      <c r="J1" s="307"/>
    </row>
    <row r="2" spans="1:10" x14ac:dyDescent="0.25">
      <c r="A2" s="11" t="s">
        <v>32</v>
      </c>
      <c r="B2" s="296" t="str">
        <f>IF(ISBLANK(Résultats!A25)," ",Résultats!A25)</f>
        <v xml:space="preserve"> </v>
      </c>
      <c r="C2" s="297"/>
      <c r="D2" s="297"/>
      <c r="E2" s="297"/>
      <c r="F2" s="297"/>
      <c r="G2" s="298"/>
      <c r="H2" s="22" t="s">
        <v>33</v>
      </c>
      <c r="I2" s="296" t="str">
        <f>IF(ISBLANK(Résultats!D25),"",Résultats!D25)</f>
        <v/>
      </c>
      <c r="J2" s="308"/>
    </row>
    <row r="3" spans="1:10" x14ac:dyDescent="0.25">
      <c r="A3" s="11" t="s">
        <v>34</v>
      </c>
      <c r="B3" s="23"/>
      <c r="C3" s="296" t="str">
        <f>IF(ISBLANK(Résultats!G25),"",Résultats!G25)</f>
        <v/>
      </c>
      <c r="D3" s="297"/>
      <c r="E3" s="297"/>
      <c r="F3" s="297"/>
      <c r="G3" s="298"/>
      <c r="H3" s="22" t="s">
        <v>64</v>
      </c>
      <c r="I3" s="293" t="str">
        <f>IF(Résultats!F25="X"," moins de 21 ans","")</f>
        <v/>
      </c>
      <c r="J3" s="308"/>
    </row>
    <row r="4" spans="1:10" x14ac:dyDescent="0.25">
      <c r="A4" s="11" t="s">
        <v>36</v>
      </c>
      <c r="B4" s="22"/>
      <c r="C4" s="296" t="str">
        <f>IF(ISBLANK(Résultats!C2),"",Résultats!C2)</f>
        <v xml:space="preserve"> </v>
      </c>
      <c r="D4" s="297"/>
      <c r="E4" s="297"/>
      <c r="F4" s="297"/>
      <c r="G4" s="298"/>
      <c r="H4" s="22" t="s">
        <v>37</v>
      </c>
      <c r="I4" s="296" t="str">
        <f>IF(ISBLANK(Résultats!J2),"",Résultats!J2)</f>
        <v xml:space="preserve"> </v>
      </c>
      <c r="J4" s="308"/>
    </row>
    <row r="5" spans="1:10" x14ac:dyDescent="0.25">
      <c r="A5" s="11" t="s">
        <v>38</v>
      </c>
      <c r="B5" s="22"/>
      <c r="C5" s="22"/>
      <c r="D5" s="22"/>
      <c r="E5" s="22"/>
      <c r="F5" s="22"/>
      <c r="G5" s="22"/>
      <c r="H5" s="22"/>
      <c r="I5" s="22"/>
      <c r="J5" s="12"/>
    </row>
    <row r="6" spans="1:10" x14ac:dyDescent="0.25">
      <c r="A6" s="74" t="s">
        <v>39</v>
      </c>
      <c r="B6" s="75"/>
      <c r="C6" s="75"/>
      <c r="D6" s="75"/>
      <c r="E6" s="75"/>
      <c r="F6" s="75"/>
      <c r="G6" s="75"/>
      <c r="H6" s="22"/>
      <c r="I6" s="22"/>
      <c r="J6" s="12"/>
    </row>
    <row r="7" spans="1:10" x14ac:dyDescent="0.25">
      <c r="A7" s="74" t="s">
        <v>40</v>
      </c>
      <c r="B7" s="75"/>
      <c r="C7" s="75"/>
      <c r="D7" s="75"/>
      <c r="E7" s="75"/>
      <c r="F7" s="75"/>
      <c r="G7" s="75"/>
      <c r="H7" s="22"/>
      <c r="I7" s="22"/>
      <c r="J7" s="12"/>
    </row>
    <row r="8" spans="1:10" x14ac:dyDescent="0.25">
      <c r="A8" s="15" t="s">
        <v>41</v>
      </c>
      <c r="B8" s="24"/>
      <c r="C8" s="24"/>
      <c r="D8" s="24"/>
      <c r="E8" s="24"/>
      <c r="F8" s="24"/>
      <c r="G8" s="24"/>
      <c r="H8" s="22"/>
      <c r="I8" s="22"/>
      <c r="J8" s="12"/>
    </row>
    <row r="9" spans="1:10" x14ac:dyDescent="0.25">
      <c r="A9" s="15" t="s">
        <v>42</v>
      </c>
      <c r="B9" s="24"/>
      <c r="C9" s="24"/>
      <c r="D9" s="24"/>
      <c r="E9" s="24"/>
      <c r="F9" s="24"/>
      <c r="G9" s="24"/>
      <c r="H9" s="22"/>
      <c r="I9" s="22"/>
      <c r="J9" s="12"/>
    </row>
    <row r="10" spans="1:10" ht="15.75" thickBot="1" x14ac:dyDescent="0.3">
      <c r="A10" s="15" t="s">
        <v>43</v>
      </c>
      <c r="B10" s="24"/>
      <c r="C10" s="24"/>
      <c r="D10" s="24"/>
      <c r="E10" s="24"/>
      <c r="F10" s="24"/>
      <c r="G10" s="24"/>
      <c r="H10" s="22"/>
      <c r="I10" s="22"/>
      <c r="J10" s="12"/>
    </row>
    <row r="11" spans="1:10" ht="60" x14ac:dyDescent="0.25">
      <c r="A11" s="76" t="s">
        <v>44</v>
      </c>
      <c r="B11" s="301" t="s">
        <v>61</v>
      </c>
      <c r="C11" s="302"/>
      <c r="D11" s="301" t="s">
        <v>62</v>
      </c>
      <c r="E11" s="302"/>
      <c r="F11" s="301" t="s">
        <v>63</v>
      </c>
      <c r="G11" s="304"/>
      <c r="H11" s="77" t="s">
        <v>45</v>
      </c>
      <c r="I11" s="78" t="s">
        <v>46</v>
      </c>
      <c r="J11" s="79" t="s">
        <v>58</v>
      </c>
    </row>
    <row r="12" spans="1:10" x14ac:dyDescent="0.25">
      <c r="A12" s="80">
        <v>1</v>
      </c>
      <c r="B12" s="299">
        <f>'Fig1'!D$19</f>
        <v>0</v>
      </c>
      <c r="C12" s="300"/>
      <c r="D12" s="299">
        <f>'Fig1'!E$19</f>
        <v>0</v>
      </c>
      <c r="E12" s="300"/>
      <c r="F12" s="299">
        <f>'Fig1'!F$19</f>
        <v>0</v>
      </c>
      <c r="G12" s="303"/>
      <c r="H12" s="81">
        <f>'Fig1'!G$19</f>
        <v>0</v>
      </c>
      <c r="I12" s="81">
        <f>'Fig1'!H$19</f>
        <v>0</v>
      </c>
      <c r="J12" s="82" t="str">
        <f>IF( I13=0," ",I12)</f>
        <v xml:space="preserve"> </v>
      </c>
    </row>
    <row r="13" spans="1:10" x14ac:dyDescent="0.25">
      <c r="A13" s="80">
        <v>2</v>
      </c>
      <c r="B13" s="299">
        <f>'Fig2'!D$19</f>
        <v>0</v>
      </c>
      <c r="C13" s="300"/>
      <c r="D13" s="299">
        <f>'Fig2'!E$19</f>
        <v>0</v>
      </c>
      <c r="E13" s="300"/>
      <c r="F13" s="299">
        <f>'Fig2'!F$19</f>
        <v>0</v>
      </c>
      <c r="G13" s="303"/>
      <c r="H13" s="81">
        <f>'Fig2'!G$19</f>
        <v>0</v>
      </c>
      <c r="I13" s="81">
        <f>'Fig2'!H$19</f>
        <v>0</v>
      </c>
      <c r="J13" s="82" t="str">
        <f>IF(I13&lt;&gt;0,SUM(I$12:I13)/COUNT(I$12:I13)," ")</f>
        <v xml:space="preserve"> </v>
      </c>
    </row>
    <row r="14" spans="1:10" x14ac:dyDescent="0.25">
      <c r="A14" s="80">
        <v>3</v>
      </c>
      <c r="B14" s="299">
        <f>'Fig3'!D$19</f>
        <v>0</v>
      </c>
      <c r="C14" s="300"/>
      <c r="D14" s="299">
        <f>'Fig3'!E$19</f>
        <v>0</v>
      </c>
      <c r="E14" s="300"/>
      <c r="F14" s="299">
        <f>'Fig3'!F$19</f>
        <v>0</v>
      </c>
      <c r="G14" s="303"/>
      <c r="H14" s="81">
        <f>'Fig3'!G$19</f>
        <v>0</v>
      </c>
      <c r="I14" s="81">
        <f>'Fig3'!H$19</f>
        <v>0</v>
      </c>
      <c r="J14" s="82" t="str">
        <f>IF(I14&lt;&gt;0,SUM(I$12:I14)/COUNT(I$12:I14)," ")</f>
        <v xml:space="preserve"> </v>
      </c>
    </row>
    <row r="15" spans="1:10" x14ac:dyDescent="0.25">
      <c r="A15" s="80">
        <v>4</v>
      </c>
      <c r="B15" s="299">
        <f>'Fig4'!D$19</f>
        <v>0</v>
      </c>
      <c r="C15" s="300"/>
      <c r="D15" s="299">
        <f>'Fig4'!E$19</f>
        <v>0</v>
      </c>
      <c r="E15" s="300"/>
      <c r="F15" s="299">
        <f>'Fig4'!F$19</f>
        <v>0</v>
      </c>
      <c r="G15" s="303"/>
      <c r="H15" s="81">
        <f>'Fig4'!G$19</f>
        <v>0</v>
      </c>
      <c r="I15" s="81">
        <f>'Fig4'!H$19</f>
        <v>0</v>
      </c>
      <c r="J15" s="82" t="str">
        <f>IF(I15&lt;&gt;0,SUM(I$12:I15)/COUNT(I$12:I15)," ")</f>
        <v xml:space="preserve"> </v>
      </c>
    </row>
    <row r="16" spans="1:10" x14ac:dyDescent="0.25">
      <c r="A16" s="80">
        <v>5</v>
      </c>
      <c r="B16" s="299">
        <f>'Fig5'!D$19</f>
        <v>0</v>
      </c>
      <c r="C16" s="300"/>
      <c r="D16" s="299">
        <f>'Fig5'!E$19</f>
        <v>0</v>
      </c>
      <c r="E16" s="300"/>
      <c r="F16" s="299">
        <f>'Fig5'!F$19</f>
        <v>0</v>
      </c>
      <c r="G16" s="303"/>
      <c r="H16" s="81">
        <f>'Fig5'!G$19</f>
        <v>0</v>
      </c>
      <c r="I16" s="81">
        <f>'Fig5'!H$19</f>
        <v>0</v>
      </c>
      <c r="J16" s="82" t="str">
        <f>IF(I16&lt;&gt;0,SUM(I$12:I16)/COUNT(I$12:I16)," ")</f>
        <v xml:space="preserve"> </v>
      </c>
    </row>
    <row r="17" spans="1:10" x14ac:dyDescent="0.25">
      <c r="A17" s="80">
        <v>6</v>
      </c>
      <c r="B17" s="299">
        <f>'Fig6'!D$19</f>
        <v>0</v>
      </c>
      <c r="C17" s="300"/>
      <c r="D17" s="299">
        <f>'Fig6'!E$19</f>
        <v>0</v>
      </c>
      <c r="E17" s="300"/>
      <c r="F17" s="299">
        <f>'Fig6'!F$19</f>
        <v>0</v>
      </c>
      <c r="G17" s="303"/>
      <c r="H17" s="81">
        <f>'Fig6'!G$19</f>
        <v>0</v>
      </c>
      <c r="I17" s="81">
        <f>'Fig6'!H$19</f>
        <v>0</v>
      </c>
      <c r="J17" s="82" t="str">
        <f>IF(I17&lt;&gt;0,SUM(I$12:I17)/COUNT(I$12:I17)," ")</f>
        <v xml:space="preserve"> </v>
      </c>
    </row>
    <row r="18" spans="1:10" x14ac:dyDescent="0.25">
      <c r="A18" s="80">
        <v>7</v>
      </c>
      <c r="B18" s="299">
        <f>'Fig7'!D$19</f>
        <v>0</v>
      </c>
      <c r="C18" s="300"/>
      <c r="D18" s="299">
        <f>'Fig7'!E$19</f>
        <v>0</v>
      </c>
      <c r="E18" s="300"/>
      <c r="F18" s="299">
        <f>'Fig7'!F$19</f>
        <v>0</v>
      </c>
      <c r="G18" s="303"/>
      <c r="H18" s="81">
        <f>'Fig7'!G$19</f>
        <v>0</v>
      </c>
      <c r="I18" s="81">
        <f>'Fig7'!H$19</f>
        <v>0</v>
      </c>
      <c r="J18" s="82" t="str">
        <f>IF(I18&lt;&gt;0,SUM(I$12:I18)/COUNT(I$12:I18)," ")</f>
        <v xml:space="preserve"> </v>
      </c>
    </row>
    <row r="19" spans="1:10" x14ac:dyDescent="0.25">
      <c r="A19" s="80">
        <v>8</v>
      </c>
      <c r="B19" s="299">
        <f>'Fig8'!D$19</f>
        <v>0</v>
      </c>
      <c r="C19" s="300"/>
      <c r="D19" s="299">
        <f>'Fig8'!E$19</f>
        <v>0</v>
      </c>
      <c r="E19" s="300"/>
      <c r="F19" s="299">
        <f>'Fig8'!F$19</f>
        <v>0</v>
      </c>
      <c r="G19" s="303"/>
      <c r="H19" s="81">
        <f>'Fig8'!G$19</f>
        <v>0</v>
      </c>
      <c r="I19" s="81">
        <f>'Fig8'!H$19</f>
        <v>0</v>
      </c>
      <c r="J19" s="82" t="str">
        <f>IF(I19&lt;&gt;0,SUM(I$12:I19)/COUNT(I$12:I19)," ")</f>
        <v xml:space="preserve"> </v>
      </c>
    </row>
    <row r="20" spans="1:10" x14ac:dyDescent="0.25">
      <c r="A20" s="81"/>
      <c r="B20" s="83"/>
      <c r="C20" s="84"/>
      <c r="D20" s="83"/>
      <c r="E20" s="84"/>
      <c r="F20" s="83"/>
      <c r="G20" s="85"/>
      <c r="H20" s="81"/>
      <c r="I20" s="81"/>
      <c r="J20" s="81" t="str">
        <f>IF(I20&lt;&gt;0,SUM(I$12:I20)/COUNT(I$12:I20)," ")</f>
        <v xml:space="preserve"> </v>
      </c>
    </row>
    <row r="21" spans="1:10" x14ac:dyDescent="0.25">
      <c r="A21" s="173"/>
      <c r="B21" s="176"/>
      <c r="C21" s="177"/>
      <c r="D21" s="176"/>
      <c r="E21" s="177"/>
      <c r="F21" s="176"/>
      <c r="G21" s="178"/>
      <c r="H21" s="173"/>
      <c r="I21" s="173"/>
      <c r="J21" s="174" t="str">
        <f>IF(I21&lt;&gt;0,SUM(I$12:I21)/COUNT(I$12:I21)," ")</f>
        <v xml:space="preserve"> </v>
      </c>
    </row>
    <row r="22" spans="1:10" x14ac:dyDescent="0.25">
      <c r="A22" s="174"/>
      <c r="B22" s="179"/>
      <c r="C22" s="86" t="s">
        <v>47</v>
      </c>
      <c r="D22" s="179"/>
      <c r="E22" s="86" t="s">
        <v>47</v>
      </c>
      <c r="F22" s="179"/>
      <c r="G22" s="25" t="s">
        <v>47</v>
      </c>
      <c r="H22" s="174"/>
      <c r="I22" s="174"/>
      <c r="J22" s="174" t="str">
        <f>IF(I22&lt;&gt;0,SUM(I$12:I22)/COUNT(I$12:I22)," ")</f>
        <v xml:space="preserve"> </v>
      </c>
    </row>
    <row r="23" spans="1:10" x14ac:dyDescent="0.25">
      <c r="A23" s="175"/>
      <c r="B23" s="87" t="s">
        <v>48</v>
      </c>
      <c r="C23" s="88" t="s">
        <v>49</v>
      </c>
      <c r="D23" s="87" t="s">
        <v>49</v>
      </c>
      <c r="E23" s="88" t="s">
        <v>49</v>
      </c>
      <c r="F23" s="87" t="s">
        <v>50</v>
      </c>
      <c r="G23" s="26" t="s">
        <v>49</v>
      </c>
      <c r="H23" s="175"/>
      <c r="I23" s="175"/>
      <c r="J23" s="174" t="str">
        <f>IF(I23&lt;&gt;0,SUM(I$12:I23)/COUNT(I$12:I23)," ")</f>
        <v xml:space="preserve"> </v>
      </c>
    </row>
    <row r="24" spans="1:10" x14ac:dyDescent="0.25">
      <c r="A24" s="80">
        <v>9</v>
      </c>
      <c r="B24" s="13">
        <f>'Fig9'!D$19</f>
        <v>0</v>
      </c>
      <c r="C24" s="21">
        <f>'Fig9'!E$19</f>
        <v>0</v>
      </c>
      <c r="D24" s="13">
        <f>'Fig9'!F$19</f>
        <v>0</v>
      </c>
      <c r="E24" s="21">
        <f>'Fig9'!G$19</f>
        <v>0</v>
      </c>
      <c r="F24" s="13">
        <f>'Fig9'!H$19</f>
        <v>0</v>
      </c>
      <c r="G24" s="18">
        <f>'Fig9'!I$19</f>
        <v>0</v>
      </c>
      <c r="H24" s="81">
        <f>'Fig9'!J$19</f>
        <v>0</v>
      </c>
      <c r="I24" s="81">
        <f>'Fig9'!K$19</f>
        <v>0</v>
      </c>
      <c r="J24" s="82" t="str">
        <f>IF(I24&lt;&gt;0,SUM(I$12:I24)/COUNT(I$12:I24)," ")</f>
        <v xml:space="preserve"> </v>
      </c>
    </row>
    <row r="25" spans="1:10" x14ac:dyDescent="0.25">
      <c r="A25" s="80">
        <v>10</v>
      </c>
      <c r="B25" s="13">
        <f>'Fig10'!D$19</f>
        <v>0</v>
      </c>
      <c r="C25" s="21">
        <f>'Fig10'!E$19</f>
        <v>0</v>
      </c>
      <c r="D25" s="13">
        <f>'Fig10'!F$19</f>
        <v>0</v>
      </c>
      <c r="E25" s="21">
        <f>'Fig10'!G$19</f>
        <v>0</v>
      </c>
      <c r="F25" s="13">
        <f>'Fig10'!H$19</f>
        <v>0</v>
      </c>
      <c r="G25" s="18">
        <f>'Fig10'!I$19</f>
        <v>0</v>
      </c>
      <c r="H25" s="81">
        <f>'Fig10'!J$19</f>
        <v>0</v>
      </c>
      <c r="I25" s="81">
        <f>'Fig10'!K$19</f>
        <v>0</v>
      </c>
      <c r="J25" s="82" t="str">
        <f>IF(I25&lt;&gt;0,SUM(I$12:I25)/COUNT(I$12:I25)," ")</f>
        <v xml:space="preserve"> </v>
      </c>
    </row>
    <row r="26" spans="1:10" x14ac:dyDescent="0.25">
      <c r="A26" s="80">
        <v>11</v>
      </c>
      <c r="B26" s="13">
        <f>'Fig11'!D$19</f>
        <v>0</v>
      </c>
      <c r="C26" s="21">
        <f>'Fig11'!E$19</f>
        <v>0</v>
      </c>
      <c r="D26" s="13">
        <f>'Fig11'!F$19</f>
        <v>0</v>
      </c>
      <c r="E26" s="21">
        <f>'Fig11'!G$19</f>
        <v>0</v>
      </c>
      <c r="F26" s="13">
        <f>'Fig11'!H$19</f>
        <v>0</v>
      </c>
      <c r="G26" s="18">
        <f>'Fig11'!I$19</f>
        <v>0</v>
      </c>
      <c r="H26" s="81">
        <f>'Fig11'!J$19</f>
        <v>0</v>
      </c>
      <c r="I26" s="81">
        <f>'Fig11'!K$19</f>
        <v>0</v>
      </c>
      <c r="J26" s="82" t="str">
        <f>IF(I26&lt;&gt;0,SUM(I$12:I26)/COUNT(I$12:I26)," ")</f>
        <v xml:space="preserve"> </v>
      </c>
    </row>
    <row r="27" spans="1:10" x14ac:dyDescent="0.25">
      <c r="A27" s="80">
        <v>12</v>
      </c>
      <c r="B27" s="13">
        <f>'Fig12'!D$19</f>
        <v>0</v>
      </c>
      <c r="C27" s="21">
        <f>'Fig12'!E$19</f>
        <v>0</v>
      </c>
      <c r="D27" s="13">
        <f>'Fig12'!F$19</f>
        <v>0</v>
      </c>
      <c r="E27" s="21">
        <f>'Fig12'!G$19</f>
        <v>0</v>
      </c>
      <c r="F27" s="13">
        <f>'Fig12'!H$19</f>
        <v>0</v>
      </c>
      <c r="G27" s="18">
        <f>'Fig12'!I$19</f>
        <v>0</v>
      </c>
      <c r="H27" s="81">
        <f>'Fig12'!J$19</f>
        <v>0</v>
      </c>
      <c r="I27" s="81">
        <f>'Fig12'!K$19</f>
        <v>0</v>
      </c>
      <c r="J27" s="82" t="str">
        <f>IF(I27&lt;&gt;0,SUM(I$12:I27)/COUNT(I$12:I27)," ")</f>
        <v xml:space="preserve"> </v>
      </c>
    </row>
    <row r="28" spans="1:10" x14ac:dyDescent="0.25">
      <c r="A28" s="80">
        <v>13</v>
      </c>
      <c r="B28" s="13">
        <f>'Fig13'!D$19</f>
        <v>0</v>
      </c>
      <c r="C28" s="21">
        <f>'Fig13'!E$19</f>
        <v>0</v>
      </c>
      <c r="D28" s="13">
        <f>'Fig13'!F$19</f>
        <v>0</v>
      </c>
      <c r="E28" s="21">
        <f>'Fig13'!G$19</f>
        <v>0</v>
      </c>
      <c r="F28" s="13">
        <f>'Fig13'!H$19</f>
        <v>0</v>
      </c>
      <c r="G28" s="18">
        <f>'Fig13'!I$19</f>
        <v>0</v>
      </c>
      <c r="H28" s="81">
        <f>'Fig13'!J$19</f>
        <v>0</v>
      </c>
      <c r="I28" s="81">
        <f>'Fig13'!K$19</f>
        <v>0</v>
      </c>
      <c r="J28" s="82" t="str">
        <f>IF(I28&lt;&gt;0,SUM(I$12:I28)/COUNT(I$12:I28)," ")</f>
        <v xml:space="preserve"> </v>
      </c>
    </row>
    <row r="29" spans="1:10" x14ac:dyDescent="0.25">
      <c r="A29" s="80">
        <v>14</v>
      </c>
      <c r="B29" s="13">
        <f>'Fig14'!D$19</f>
        <v>0</v>
      </c>
      <c r="C29" s="21">
        <f>'Fig14'!E$19</f>
        <v>0</v>
      </c>
      <c r="D29" s="13">
        <f>'Fig14'!F$19</f>
        <v>0</v>
      </c>
      <c r="E29" s="21">
        <f>'Fig14'!G$19</f>
        <v>0</v>
      </c>
      <c r="F29" s="13">
        <f>'Fig14'!H$19</f>
        <v>0</v>
      </c>
      <c r="G29" s="18">
        <f>'Fig14'!I$19</f>
        <v>0</v>
      </c>
      <c r="H29" s="81">
        <f>'Fig14'!J$19</f>
        <v>0</v>
      </c>
      <c r="I29" s="81">
        <f>'Fig14'!K$19</f>
        <v>0</v>
      </c>
      <c r="J29" s="82" t="str">
        <f>IF(I29&lt;&gt;0,SUM(I$12:I29)/COUNT(I$12:I29)," ")</f>
        <v xml:space="preserve"> </v>
      </c>
    </row>
    <row r="30" spans="1:10" x14ac:dyDescent="0.25">
      <c r="A30" s="80">
        <v>15</v>
      </c>
      <c r="B30" s="13">
        <f>'Fig15'!D$19</f>
        <v>0</v>
      </c>
      <c r="C30" s="21">
        <f>'Fig15'!E$19</f>
        <v>0</v>
      </c>
      <c r="D30" s="13">
        <f>'Fig15'!F$19</f>
        <v>0</v>
      </c>
      <c r="E30" s="21">
        <f>'Fig15'!G$19</f>
        <v>0</v>
      </c>
      <c r="F30" s="13">
        <f>'Fig15'!H$19</f>
        <v>0</v>
      </c>
      <c r="G30" s="18">
        <f>'Fig15'!I$19</f>
        <v>0</v>
      </c>
      <c r="H30" s="81">
        <f>'Fig15'!J$19</f>
        <v>0</v>
      </c>
      <c r="I30" s="81">
        <f>'Fig15'!K$19</f>
        <v>0</v>
      </c>
      <c r="J30" s="82" t="str">
        <f>IF(I30&lt;&gt;0,SUM(I$12:I30)/COUNT(I$12:I30)," ")</f>
        <v xml:space="preserve"> </v>
      </c>
    </row>
    <row r="31" spans="1:10" x14ac:dyDescent="0.25">
      <c r="A31" s="80">
        <v>16</v>
      </c>
      <c r="B31" s="13">
        <f>'Fig16'!D$19</f>
        <v>0</v>
      </c>
      <c r="C31" s="21">
        <f>'Fig16'!E$19</f>
        <v>0</v>
      </c>
      <c r="D31" s="13">
        <f>'Fig16'!F$19</f>
        <v>0</v>
      </c>
      <c r="E31" s="21">
        <f>'Fig16'!G$19</f>
        <v>0</v>
      </c>
      <c r="F31" s="13">
        <f>'Fig16'!H$19</f>
        <v>0</v>
      </c>
      <c r="G31" s="18">
        <f>'Fig16'!I$19</f>
        <v>0</v>
      </c>
      <c r="H31" s="81">
        <f>'Fig16'!J$19</f>
        <v>0</v>
      </c>
      <c r="I31" s="81">
        <f>'Fig16'!K$19</f>
        <v>0</v>
      </c>
      <c r="J31" s="82" t="str">
        <f>IF(I31&lt;&gt;0,SUM(I$12:I31)/COUNT(I$12:I31)," ")</f>
        <v xml:space="preserve"> </v>
      </c>
    </row>
    <row r="32" spans="1:10" x14ac:dyDescent="0.25">
      <c r="A32" s="80">
        <v>17</v>
      </c>
      <c r="B32" s="13">
        <f>'Fig17'!D$19</f>
        <v>0</v>
      </c>
      <c r="C32" s="21">
        <f>'Fig17'!E$19</f>
        <v>0</v>
      </c>
      <c r="D32" s="13">
        <f>'Fig17'!F$19</f>
        <v>0</v>
      </c>
      <c r="E32" s="21">
        <f>'Fig17'!G$19</f>
        <v>0</v>
      </c>
      <c r="F32" s="13">
        <f>'Fig17'!H$19</f>
        <v>0</v>
      </c>
      <c r="G32" s="18">
        <f>'Fig17'!I$19</f>
        <v>0</v>
      </c>
      <c r="H32" s="81">
        <f>'Fig17'!J$19</f>
        <v>0</v>
      </c>
      <c r="I32" s="81">
        <f>'Fig17'!K$19</f>
        <v>0</v>
      </c>
      <c r="J32" s="82" t="str">
        <f>IF(I32&lt;&gt;0,SUM(I$12:I32)/COUNT(I$12:I32)," ")</f>
        <v xml:space="preserve"> </v>
      </c>
    </row>
    <row r="33" spans="1:10" x14ac:dyDescent="0.25">
      <c r="A33" s="80">
        <v>18</v>
      </c>
      <c r="B33" s="13">
        <f>'Fig18'!D$19</f>
        <v>0</v>
      </c>
      <c r="C33" s="21">
        <f>'Fig18'!E$19</f>
        <v>0</v>
      </c>
      <c r="D33" s="13">
        <f>'Fig18'!F$19</f>
        <v>0</v>
      </c>
      <c r="E33" s="21">
        <f>'Fig18'!G$19</f>
        <v>0</v>
      </c>
      <c r="F33" s="13">
        <f>'Fig18'!H$19</f>
        <v>0</v>
      </c>
      <c r="G33" s="18">
        <f>'Fig18'!I$19</f>
        <v>0</v>
      </c>
      <c r="H33" s="81">
        <f>'Fig18'!J$19</f>
        <v>0</v>
      </c>
      <c r="I33" s="81">
        <f>'Fig18'!K$19</f>
        <v>0</v>
      </c>
      <c r="J33" s="82" t="str">
        <f>IF(I33&lt;&gt;0,SUM(I$12:I33)/COUNT(I$12:I33)," ")</f>
        <v xml:space="preserve"> </v>
      </c>
    </row>
    <row r="34" spans="1:10" x14ac:dyDescent="0.25">
      <c r="A34" s="80">
        <v>19</v>
      </c>
      <c r="B34" s="13">
        <f>'Fig19'!D$19</f>
        <v>0</v>
      </c>
      <c r="C34" s="21">
        <f>'Fig19'!E$19</f>
        <v>0</v>
      </c>
      <c r="D34" s="13">
        <f>'Fig19'!F$19</f>
        <v>0</v>
      </c>
      <c r="E34" s="21">
        <f>'Fig19'!G$19</f>
        <v>0</v>
      </c>
      <c r="F34" s="13">
        <f>'Fig19'!H$19</f>
        <v>0</v>
      </c>
      <c r="G34" s="18">
        <f>'Fig19'!I$19</f>
        <v>0</v>
      </c>
      <c r="H34" s="81">
        <f>'Fig19'!J$19</f>
        <v>0</v>
      </c>
      <c r="I34" s="81">
        <f>'Fig19'!K$19</f>
        <v>0</v>
      </c>
      <c r="J34" s="82" t="str">
        <f>IF(I34&lt;&gt;0,SUM(I$12:I34)/COUNT(I$12:I34)," ")</f>
        <v xml:space="preserve"> </v>
      </c>
    </row>
    <row r="35" spans="1:10" x14ac:dyDescent="0.25">
      <c r="A35" s="80">
        <v>20</v>
      </c>
      <c r="B35" s="13">
        <f>'Fig20'!D$19</f>
        <v>0</v>
      </c>
      <c r="C35" s="21">
        <f>'Fig20'!E$19</f>
        <v>0</v>
      </c>
      <c r="D35" s="13">
        <f>'Fig20'!F$19</f>
        <v>0</v>
      </c>
      <c r="E35" s="21">
        <f>'Fig20'!G$19</f>
        <v>0</v>
      </c>
      <c r="F35" s="13">
        <f>'Fig20'!H$19</f>
        <v>0</v>
      </c>
      <c r="G35" s="18">
        <f>'Fig20'!I$19</f>
        <v>0</v>
      </c>
      <c r="H35" s="81">
        <f>'Fig20'!J$19</f>
        <v>0</v>
      </c>
      <c r="I35" s="81">
        <f>'Fig20'!K$19</f>
        <v>0</v>
      </c>
      <c r="J35" s="82" t="str">
        <f>IF(I35&lt;&gt;0,SUM(I$12:I35)/COUNT(I$12:I35)," ")</f>
        <v xml:space="preserve"> </v>
      </c>
    </row>
    <row r="36" spans="1:10" x14ac:dyDescent="0.25">
      <c r="A36" s="80">
        <v>21</v>
      </c>
      <c r="B36" s="13">
        <f>'Fig21'!D$19</f>
        <v>0</v>
      </c>
      <c r="C36" s="21">
        <f>'Fig21'!E$19</f>
        <v>0</v>
      </c>
      <c r="D36" s="13">
        <f>'Fig21'!F$19</f>
        <v>0</v>
      </c>
      <c r="E36" s="21">
        <f>'Fig21'!G$19</f>
        <v>0</v>
      </c>
      <c r="F36" s="13">
        <f>'Fig21'!H$19</f>
        <v>0</v>
      </c>
      <c r="G36" s="18">
        <f>'Fig21'!I$19</f>
        <v>0</v>
      </c>
      <c r="H36" s="81">
        <f>'Fig21'!J$19</f>
        <v>0</v>
      </c>
      <c r="I36" s="81">
        <f>'Fig21'!K$19</f>
        <v>0</v>
      </c>
      <c r="J36" s="82" t="str">
        <f>IF(I36&lt;&gt;0,SUM(I$12:I36)/COUNT(I$12:I36)," ")</f>
        <v xml:space="preserve"> </v>
      </c>
    </row>
    <row r="37" spans="1:10" x14ac:dyDescent="0.25">
      <c r="A37" s="80">
        <v>22</v>
      </c>
      <c r="B37" s="13">
        <f>'Fig22'!D$19</f>
        <v>0</v>
      </c>
      <c r="C37" s="21">
        <f>'Fig22'!E$19</f>
        <v>0</v>
      </c>
      <c r="D37" s="13">
        <f>'Fig22'!F$19</f>
        <v>0</v>
      </c>
      <c r="E37" s="21">
        <f>'Fig22'!G$19</f>
        <v>0</v>
      </c>
      <c r="F37" s="13">
        <f>'Fig22'!H$19</f>
        <v>0</v>
      </c>
      <c r="G37" s="18">
        <f>'Fig22'!I$19</f>
        <v>0</v>
      </c>
      <c r="H37" s="81">
        <f>'Fig22'!J$19</f>
        <v>0</v>
      </c>
      <c r="I37" s="81">
        <f>'Fig22'!K$19</f>
        <v>0</v>
      </c>
      <c r="J37" s="82" t="str">
        <f>IF(I37&lt;&gt;0,SUM(I$12:I37)/COUNT(I$12:I37)," ")</f>
        <v xml:space="preserve"> </v>
      </c>
    </row>
    <row r="38" spans="1:10" x14ac:dyDescent="0.25">
      <c r="A38" s="80">
        <v>23</v>
      </c>
      <c r="B38" s="13">
        <f>'Fig23'!D$19</f>
        <v>0</v>
      </c>
      <c r="C38" s="21">
        <f>'Fig23'!E$19</f>
        <v>0</v>
      </c>
      <c r="D38" s="13">
        <f>'Fig23'!F$19</f>
        <v>0</v>
      </c>
      <c r="E38" s="21">
        <f>'Fig23'!G$19</f>
        <v>0</v>
      </c>
      <c r="F38" s="13">
        <f>'Fig23'!H$19</f>
        <v>0</v>
      </c>
      <c r="G38" s="18">
        <f>'Fig23'!I$19</f>
        <v>0</v>
      </c>
      <c r="H38" s="81">
        <f>'Fig23'!J$19</f>
        <v>0</v>
      </c>
      <c r="I38" s="81">
        <f>'Fig23'!K$19</f>
        <v>0</v>
      </c>
      <c r="J38" s="82" t="str">
        <f>IF(I38&lt;&gt;0,SUM(I$12:I38)/COUNT(I$12:I38)," ")</f>
        <v xml:space="preserve"> </v>
      </c>
    </row>
    <row r="39" spans="1:10" ht="15.75" thickBot="1" x14ac:dyDescent="0.3">
      <c r="A39" s="89">
        <v>24</v>
      </c>
      <c r="B39" s="90">
        <f>'Fig24'!D$19</f>
        <v>0</v>
      </c>
      <c r="C39" s="91">
        <f>'Fig24'!E$19</f>
        <v>0</v>
      </c>
      <c r="D39" s="90">
        <f>'Fig24'!F$19</f>
        <v>0</v>
      </c>
      <c r="E39" s="91">
        <f>'Fig24'!G$19</f>
        <v>0</v>
      </c>
      <c r="F39" s="90">
        <f>'Fig24'!H$19</f>
        <v>0</v>
      </c>
      <c r="G39" s="92">
        <f>'Fig24'!I$19</f>
        <v>0</v>
      </c>
      <c r="H39" s="81">
        <f>'Fig24'!J$19</f>
        <v>0</v>
      </c>
      <c r="I39" s="81">
        <f>'Fig24'!K$19</f>
        <v>0</v>
      </c>
      <c r="J39" s="93"/>
    </row>
    <row r="40" spans="1:10" ht="15.75" thickBot="1" x14ac:dyDescent="0.3">
      <c r="A40" s="94"/>
      <c r="B40" s="94"/>
      <c r="C40" s="94"/>
      <c r="D40" s="94"/>
      <c r="E40" s="94"/>
      <c r="F40" s="95" t="s">
        <v>73</v>
      </c>
      <c r="G40" s="96"/>
      <c r="H40" s="191">
        <f>SUM(H12:H39)</f>
        <v>0</v>
      </c>
      <c r="I40" s="81">
        <f>SUM(I12:I39)</f>
        <v>0</v>
      </c>
      <c r="J40" s="12"/>
    </row>
    <row r="41" spans="1:10" ht="15.75" thickBot="1" x14ac:dyDescent="0.3">
      <c r="A41" s="22"/>
      <c r="B41" s="22"/>
      <c r="C41" s="22"/>
      <c r="D41" s="22"/>
      <c r="E41" s="22"/>
      <c r="F41" s="22"/>
      <c r="G41" s="12"/>
      <c r="H41" s="97" t="s">
        <v>59</v>
      </c>
      <c r="I41" s="93">
        <f>I40/24</f>
        <v>0</v>
      </c>
      <c r="J41" s="12"/>
    </row>
    <row r="42" spans="1:10" x14ac:dyDescent="0.25">
      <c r="A42" s="11" t="s">
        <v>51</v>
      </c>
      <c r="B42" s="22"/>
      <c r="C42" s="22"/>
      <c r="D42" s="22"/>
      <c r="E42" s="22"/>
      <c r="F42" s="22"/>
      <c r="G42" s="22"/>
      <c r="H42" s="22"/>
      <c r="I42" s="22"/>
      <c r="J42" s="12"/>
    </row>
    <row r="43" spans="1:10" x14ac:dyDescent="0.25">
      <c r="A43" s="11" t="s">
        <v>52</v>
      </c>
      <c r="B43" s="22"/>
      <c r="C43" s="22"/>
      <c r="D43" s="22"/>
      <c r="E43" s="22"/>
      <c r="F43" s="22"/>
      <c r="G43" s="22"/>
      <c r="H43" s="22"/>
      <c r="I43" s="22"/>
      <c r="J43" s="12"/>
    </row>
    <row r="44" spans="1:10" x14ac:dyDescent="0.25">
      <c r="A44" s="11" t="s">
        <v>53</v>
      </c>
      <c r="B44" s="22"/>
      <c r="C44" s="22"/>
      <c r="D44" s="22"/>
      <c r="E44" s="22"/>
      <c r="F44" s="22"/>
      <c r="G44" s="22"/>
      <c r="H44" s="22"/>
      <c r="I44" s="22"/>
      <c r="J44" s="12"/>
    </row>
    <row r="45" spans="1:10" x14ac:dyDescent="0.25">
      <c r="A45" s="11" t="s">
        <v>54</v>
      </c>
      <c r="B45" s="22"/>
      <c r="C45" s="22"/>
      <c r="D45" s="22"/>
      <c r="E45" s="22"/>
      <c r="F45" s="22"/>
      <c r="G45" s="22"/>
      <c r="H45" s="22"/>
      <c r="I45" s="22"/>
      <c r="J45" s="12"/>
    </row>
    <row r="46" spans="1:10" ht="15.75" thickBot="1" x14ac:dyDescent="0.3">
      <c r="A46" s="11"/>
      <c r="B46" s="27" t="s">
        <v>35</v>
      </c>
      <c r="C46" s="22"/>
      <c r="D46" s="22"/>
      <c r="E46" s="22"/>
      <c r="F46" s="22" t="s">
        <v>55</v>
      </c>
      <c r="G46" s="22"/>
      <c r="H46" s="22"/>
      <c r="I46" s="22"/>
      <c r="J46" s="12"/>
    </row>
    <row r="47" spans="1:10" x14ac:dyDescent="0.25">
      <c r="A47" s="11"/>
      <c r="B47" s="293" t="str">
        <f>IF(ISBLANK(Résultats!C4),"",Résultats!C4)</f>
        <v/>
      </c>
      <c r="C47" s="294"/>
      <c r="D47" s="295"/>
      <c r="E47" s="22"/>
      <c r="F47" s="285"/>
      <c r="G47" s="286"/>
      <c r="H47" s="287"/>
      <c r="I47" s="22"/>
      <c r="J47" s="12"/>
    </row>
    <row r="48" spans="1:10" x14ac:dyDescent="0.25">
      <c r="A48" s="11"/>
      <c r="B48" s="22"/>
      <c r="C48" s="22"/>
      <c r="D48" s="22"/>
      <c r="E48" s="22"/>
      <c r="F48" s="288"/>
      <c r="G48" s="289"/>
      <c r="H48" s="290"/>
      <c r="I48" s="22"/>
      <c r="J48" s="12"/>
    </row>
    <row r="49" spans="1:10" x14ac:dyDescent="0.25">
      <c r="A49" s="11"/>
      <c r="B49" s="22"/>
      <c r="C49" s="22"/>
      <c r="D49" s="22"/>
      <c r="E49" s="22"/>
      <c r="F49" s="288"/>
      <c r="G49" s="289"/>
      <c r="H49" s="290"/>
      <c r="I49" s="22"/>
      <c r="J49" s="12"/>
    </row>
    <row r="50" spans="1:10" x14ac:dyDescent="0.25">
      <c r="A50" s="11"/>
      <c r="B50" s="22"/>
      <c r="C50" s="22"/>
      <c r="D50" s="22"/>
      <c r="E50" s="22"/>
      <c r="F50" s="288"/>
      <c r="G50" s="289"/>
      <c r="H50" s="290"/>
      <c r="I50" s="22"/>
      <c r="J50" s="12"/>
    </row>
    <row r="51" spans="1:10" ht="15.75" thickBot="1" x14ac:dyDescent="0.3">
      <c r="A51" s="11"/>
      <c r="B51" s="22"/>
      <c r="C51" s="22"/>
      <c r="D51" s="22"/>
      <c r="E51" s="22"/>
      <c r="F51" s="291"/>
      <c r="G51" s="226"/>
      <c r="H51" s="292"/>
      <c r="I51" s="22"/>
      <c r="J51" s="12"/>
    </row>
    <row r="52" spans="1:10" ht="15.75" thickBot="1" x14ac:dyDescent="0.3">
      <c r="A52" s="194" t="s">
        <v>74</v>
      </c>
      <c r="B52" s="14"/>
      <c r="C52" s="14"/>
      <c r="D52" s="14"/>
      <c r="E52" s="14"/>
      <c r="F52" s="14"/>
      <c r="G52" s="14"/>
      <c r="H52" s="14"/>
      <c r="I52" s="14"/>
      <c r="J52" s="98"/>
    </row>
  </sheetData>
  <sheetProtection algorithmName="SHA-512" hashValue="d6PlrrRPwN0tyNVtPK0WNjbeM4uGlZzUEI5E7HdEVWYZdUrRsSC7zZTAYubaU6m1cNcBTalWL+E4um34IPCPuQ==" saltValue="rlOWmvGE0ZZGr6sCw9fkKw==" spinCount="100000" sheet="1" objects="1" scenarios="1"/>
  <mergeCells count="36">
    <mergeCell ref="C4:G4"/>
    <mergeCell ref="I4:J4"/>
    <mergeCell ref="A1:J1"/>
    <mergeCell ref="B2:G2"/>
    <mergeCell ref="I2:J2"/>
    <mergeCell ref="C3:G3"/>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47:D47"/>
    <mergeCell ref="F47:H51"/>
  </mergeCell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A6D6-F989-4B97-9B2D-30E5EECEFADA}">
  <sheetPr>
    <tabColor theme="9" tint="0.79998168889431442"/>
  </sheetPr>
  <dimension ref="A1:J52"/>
  <sheetViews>
    <sheetView workbookViewId="0">
      <selection activeCell="B47" activeCellId="6" sqref="B2:G2 C3:G3 C4:G4 I2:J2 I3:J3 I4:J4 B47:D47"/>
    </sheetView>
  </sheetViews>
  <sheetFormatPr baseColWidth="10" defaultColWidth="10.7109375" defaultRowHeight="15" x14ac:dyDescent="0.25"/>
  <cols>
    <col min="1" max="1" width="14.42578125" customWidth="1"/>
    <col min="8" max="8" width="17" bestFit="1" customWidth="1"/>
  </cols>
  <sheetData>
    <row r="1" spans="1:10" ht="98.65" customHeight="1" x14ac:dyDescent="0.25">
      <c r="A1" s="318" t="s">
        <v>31</v>
      </c>
      <c r="B1" s="319"/>
      <c r="C1" s="319"/>
      <c r="D1" s="319"/>
      <c r="E1" s="319"/>
      <c r="F1" s="319"/>
      <c r="G1" s="319"/>
      <c r="H1" s="319"/>
      <c r="I1" s="319"/>
      <c r="J1" s="320"/>
    </row>
    <row r="2" spans="1:10" x14ac:dyDescent="0.25">
      <c r="A2" s="136" t="s">
        <v>32</v>
      </c>
      <c r="B2" s="315" t="str">
        <f>IF(ISBLANK(Résultats!A26)," ",Résultats!A26)</f>
        <v xml:space="preserve"> </v>
      </c>
      <c r="C2" s="316"/>
      <c r="D2" s="316"/>
      <c r="E2" s="316"/>
      <c r="F2" s="316"/>
      <c r="G2" s="317"/>
      <c r="H2" s="137" t="s">
        <v>33</v>
      </c>
      <c r="I2" s="315" t="str">
        <f>IF(ISBLANK(Résultats!D26),"",Résultats!D26)</f>
        <v/>
      </c>
      <c r="J2" s="321"/>
    </row>
    <row r="3" spans="1:10" x14ac:dyDescent="0.25">
      <c r="A3" s="136" t="s">
        <v>34</v>
      </c>
      <c r="B3" s="138"/>
      <c r="C3" s="315" t="str">
        <f>IF(ISBLANK(Résultats!G26),"",Résultats!G26)</f>
        <v/>
      </c>
      <c r="D3" s="316"/>
      <c r="E3" s="316"/>
      <c r="F3" s="316"/>
      <c r="G3" s="317"/>
      <c r="H3" s="137" t="s">
        <v>64</v>
      </c>
      <c r="I3" s="312" t="str">
        <f>IF(Résultats!F26="X"," moins de 21 ans","")</f>
        <v/>
      </c>
      <c r="J3" s="321"/>
    </row>
    <row r="4" spans="1:10" x14ac:dyDescent="0.25">
      <c r="A4" s="136" t="s">
        <v>36</v>
      </c>
      <c r="B4" s="137"/>
      <c r="C4" s="315" t="str">
        <f>IF(ISBLANK(Résultats!C2),"",Résultats!C2)</f>
        <v xml:space="preserve"> </v>
      </c>
      <c r="D4" s="316"/>
      <c r="E4" s="316"/>
      <c r="F4" s="316"/>
      <c r="G4" s="317"/>
      <c r="H4" s="137" t="s">
        <v>37</v>
      </c>
      <c r="I4" s="315" t="str">
        <f>IF(ISBLANK(Résultats!J2),"",Résultats!J2)</f>
        <v xml:space="preserve"> </v>
      </c>
      <c r="J4" s="321"/>
    </row>
    <row r="5" spans="1:10" x14ac:dyDescent="0.25">
      <c r="A5" s="136" t="s">
        <v>38</v>
      </c>
      <c r="B5" s="137"/>
      <c r="C5" s="137"/>
      <c r="D5" s="137"/>
      <c r="E5" s="137"/>
      <c r="F5" s="137"/>
      <c r="G5" s="137"/>
      <c r="H5" s="137"/>
      <c r="I5" s="137"/>
      <c r="J5" s="139"/>
    </row>
    <row r="6" spans="1:10" x14ac:dyDescent="0.25">
      <c r="A6" s="140" t="s">
        <v>39</v>
      </c>
      <c r="B6" s="141"/>
      <c r="C6" s="141"/>
      <c r="D6" s="141"/>
      <c r="E6" s="141"/>
      <c r="F6" s="141"/>
      <c r="G6" s="141"/>
      <c r="H6" s="137"/>
      <c r="I6" s="137"/>
      <c r="J6" s="139"/>
    </row>
    <row r="7" spans="1:10" x14ac:dyDescent="0.25">
      <c r="A7" s="140" t="s">
        <v>40</v>
      </c>
      <c r="B7" s="141"/>
      <c r="C7" s="141"/>
      <c r="D7" s="141"/>
      <c r="E7" s="141"/>
      <c r="F7" s="141"/>
      <c r="G7" s="141"/>
      <c r="H7" s="137"/>
      <c r="I7" s="137"/>
      <c r="J7" s="139"/>
    </row>
    <row r="8" spans="1:10" x14ac:dyDescent="0.25">
      <c r="A8" s="142" t="s">
        <v>41</v>
      </c>
      <c r="B8" s="143"/>
      <c r="C8" s="143"/>
      <c r="D8" s="143"/>
      <c r="E8" s="143"/>
      <c r="F8" s="143"/>
      <c r="G8" s="143"/>
      <c r="H8" s="137"/>
      <c r="I8" s="137"/>
      <c r="J8" s="139"/>
    </row>
    <row r="9" spans="1:10" x14ac:dyDescent="0.25">
      <c r="A9" s="142" t="s">
        <v>42</v>
      </c>
      <c r="B9" s="143"/>
      <c r="C9" s="143"/>
      <c r="D9" s="143"/>
      <c r="E9" s="143"/>
      <c r="F9" s="143"/>
      <c r="G9" s="143"/>
      <c r="H9" s="137"/>
      <c r="I9" s="137"/>
      <c r="J9" s="139"/>
    </row>
    <row r="10" spans="1:10" ht="15.75" thickBot="1" x14ac:dyDescent="0.3">
      <c r="A10" s="142" t="s">
        <v>43</v>
      </c>
      <c r="B10" s="143"/>
      <c r="C10" s="143"/>
      <c r="D10" s="143"/>
      <c r="E10" s="143"/>
      <c r="F10" s="143"/>
      <c r="G10" s="143"/>
      <c r="H10" s="137"/>
      <c r="I10" s="137"/>
      <c r="J10" s="139"/>
    </row>
    <row r="11" spans="1:10" ht="60" x14ac:dyDescent="0.25">
      <c r="A11" s="144" t="s">
        <v>44</v>
      </c>
      <c r="B11" s="322" t="s">
        <v>61</v>
      </c>
      <c r="C11" s="323"/>
      <c r="D11" s="322" t="s">
        <v>62</v>
      </c>
      <c r="E11" s="323"/>
      <c r="F11" s="322" t="s">
        <v>63</v>
      </c>
      <c r="G11" s="324"/>
      <c r="H11" s="145" t="s">
        <v>45</v>
      </c>
      <c r="I11" s="146" t="s">
        <v>46</v>
      </c>
      <c r="J11" s="147" t="s">
        <v>58</v>
      </c>
    </row>
    <row r="12" spans="1:10" x14ac:dyDescent="0.25">
      <c r="A12" s="148">
        <v>1</v>
      </c>
      <c r="B12" s="309">
        <f>'Fig1'!D$20</f>
        <v>0</v>
      </c>
      <c r="C12" s="310"/>
      <c r="D12" s="309">
        <f>'Fig1'!E$20</f>
        <v>0</v>
      </c>
      <c r="E12" s="310"/>
      <c r="F12" s="309">
        <f>'Fig1'!F$20</f>
        <v>0</v>
      </c>
      <c r="G12" s="311"/>
      <c r="H12" s="149">
        <f>'Fig1'!G$20</f>
        <v>0</v>
      </c>
      <c r="I12" s="149">
        <f>'Fig1'!H$20</f>
        <v>0</v>
      </c>
      <c r="J12" s="150" t="str">
        <f>IF( I13=0," ",I12)</f>
        <v xml:space="preserve"> </v>
      </c>
    </row>
    <row r="13" spans="1:10" x14ac:dyDescent="0.25">
      <c r="A13" s="148">
        <v>2</v>
      </c>
      <c r="B13" s="309">
        <f>'Fig2'!D$20</f>
        <v>0</v>
      </c>
      <c r="C13" s="310"/>
      <c r="D13" s="309">
        <f>'Fig2'!E$20</f>
        <v>0</v>
      </c>
      <c r="E13" s="310"/>
      <c r="F13" s="309">
        <f>'Fig2'!F$20</f>
        <v>0</v>
      </c>
      <c r="G13" s="311"/>
      <c r="H13" s="149">
        <f>'Fig2'!G$20</f>
        <v>0</v>
      </c>
      <c r="I13" s="149">
        <f>'Fig2'!H$20</f>
        <v>0</v>
      </c>
      <c r="J13" s="150" t="str">
        <f>IF(I13&lt;&gt;0,SUM(I$12:I13)/COUNT(I$12:I13)," ")</f>
        <v xml:space="preserve"> </v>
      </c>
    </row>
    <row r="14" spans="1:10" x14ac:dyDescent="0.25">
      <c r="A14" s="148">
        <v>3</v>
      </c>
      <c r="B14" s="309">
        <f>'Fig3'!D$20</f>
        <v>0</v>
      </c>
      <c r="C14" s="310"/>
      <c r="D14" s="309">
        <f>'Fig3'!E$20</f>
        <v>0</v>
      </c>
      <c r="E14" s="310"/>
      <c r="F14" s="309">
        <f>'Fig3'!F$20</f>
        <v>0</v>
      </c>
      <c r="G14" s="311"/>
      <c r="H14" s="149">
        <f>'Fig3'!G$20</f>
        <v>0</v>
      </c>
      <c r="I14" s="149">
        <f>'Fig3'!H$20</f>
        <v>0</v>
      </c>
      <c r="J14" s="150" t="str">
        <f>IF(I14&lt;&gt;0,SUM(I$12:I14)/COUNT(I$12:I14)," ")</f>
        <v xml:space="preserve"> </v>
      </c>
    </row>
    <row r="15" spans="1:10" x14ac:dyDescent="0.25">
      <c r="A15" s="148">
        <v>4</v>
      </c>
      <c r="B15" s="309">
        <f>'Fig4'!D$20</f>
        <v>0</v>
      </c>
      <c r="C15" s="310"/>
      <c r="D15" s="309">
        <f>'Fig4'!E$20</f>
        <v>0</v>
      </c>
      <c r="E15" s="310"/>
      <c r="F15" s="309">
        <f>'Fig4'!F$20</f>
        <v>0</v>
      </c>
      <c r="G15" s="311"/>
      <c r="H15" s="149">
        <f>'Fig4'!G$20</f>
        <v>0</v>
      </c>
      <c r="I15" s="149">
        <f>'Fig4'!H$20</f>
        <v>0</v>
      </c>
      <c r="J15" s="150" t="str">
        <f>IF(I15&lt;&gt;0,SUM(I$12:I15)/COUNT(I$12:I15)," ")</f>
        <v xml:space="preserve"> </v>
      </c>
    </row>
    <row r="16" spans="1:10" x14ac:dyDescent="0.25">
      <c r="A16" s="148">
        <v>5</v>
      </c>
      <c r="B16" s="309">
        <f>'Fig5'!D$20</f>
        <v>0</v>
      </c>
      <c r="C16" s="310"/>
      <c r="D16" s="309">
        <f>'Fig5'!E$20</f>
        <v>0</v>
      </c>
      <c r="E16" s="310"/>
      <c r="F16" s="309">
        <f>'Fig5'!F$20</f>
        <v>0</v>
      </c>
      <c r="G16" s="311"/>
      <c r="H16" s="149">
        <f>'Fig5'!G$20</f>
        <v>0</v>
      </c>
      <c r="I16" s="149">
        <f>'Fig5'!H$20</f>
        <v>0</v>
      </c>
      <c r="J16" s="150" t="str">
        <f>IF(I16&lt;&gt;0,SUM(I$12:I16)/COUNT(I$12:I16)," ")</f>
        <v xml:space="preserve"> </v>
      </c>
    </row>
    <row r="17" spans="1:10" x14ac:dyDescent="0.25">
      <c r="A17" s="148">
        <v>6</v>
      </c>
      <c r="B17" s="309">
        <f>'Fig6'!D$20</f>
        <v>0</v>
      </c>
      <c r="C17" s="310"/>
      <c r="D17" s="309">
        <f>'Fig6'!E$20</f>
        <v>0</v>
      </c>
      <c r="E17" s="310"/>
      <c r="F17" s="309">
        <f>'Fig6'!F$20</f>
        <v>0</v>
      </c>
      <c r="G17" s="311"/>
      <c r="H17" s="149">
        <f>'Fig6'!G$20</f>
        <v>0</v>
      </c>
      <c r="I17" s="149">
        <f>'Fig6'!H$20</f>
        <v>0</v>
      </c>
      <c r="J17" s="150" t="str">
        <f>IF(I17&lt;&gt;0,SUM(I$12:I17)/COUNT(I$12:I17)," ")</f>
        <v xml:space="preserve"> </v>
      </c>
    </row>
    <row r="18" spans="1:10" x14ac:dyDescent="0.25">
      <c r="A18" s="148">
        <v>7</v>
      </c>
      <c r="B18" s="309">
        <f>'Fig7'!D$20</f>
        <v>0</v>
      </c>
      <c r="C18" s="310"/>
      <c r="D18" s="309">
        <f>'Fig7'!E$20</f>
        <v>0</v>
      </c>
      <c r="E18" s="310"/>
      <c r="F18" s="309">
        <f>'Fig7'!F$20</f>
        <v>0</v>
      </c>
      <c r="G18" s="311"/>
      <c r="H18" s="149">
        <f>'Fig7'!G$20</f>
        <v>0</v>
      </c>
      <c r="I18" s="149">
        <f>'Fig7'!H$20</f>
        <v>0</v>
      </c>
      <c r="J18" s="150" t="str">
        <f>IF(I18&lt;&gt;0,SUM(I$12:I18)/COUNT(I$12:I18)," ")</f>
        <v xml:space="preserve"> </v>
      </c>
    </row>
    <row r="19" spans="1:10" x14ac:dyDescent="0.25">
      <c r="A19" s="148">
        <v>8</v>
      </c>
      <c r="B19" s="309">
        <f>'Fig8'!D$20</f>
        <v>0</v>
      </c>
      <c r="C19" s="310"/>
      <c r="D19" s="309">
        <f>'Fig8'!E$20</f>
        <v>0</v>
      </c>
      <c r="E19" s="310"/>
      <c r="F19" s="309">
        <f>'Fig8'!F$20</f>
        <v>0</v>
      </c>
      <c r="G19" s="311"/>
      <c r="H19" s="149">
        <f>'Fig8'!G$20</f>
        <v>0</v>
      </c>
      <c r="I19" s="149">
        <f>'Fig8'!H$20</f>
        <v>0</v>
      </c>
      <c r="J19" s="150" t="str">
        <f>IF(I19&lt;&gt;0,SUM(I$12:I19)/COUNT(I$12:I19)," ")</f>
        <v xml:space="preserve"> </v>
      </c>
    </row>
    <row r="20" spans="1:10" x14ac:dyDescent="0.25">
      <c r="A20" s="149"/>
      <c r="B20" s="151"/>
      <c r="C20" s="152"/>
      <c r="D20" s="151"/>
      <c r="E20" s="152"/>
      <c r="F20" s="151"/>
      <c r="G20" s="153"/>
      <c r="H20" s="149"/>
      <c r="I20" s="149"/>
      <c r="J20" s="149" t="str">
        <f>IF(I20&lt;&gt;0,SUM(I$12:I20)/COUNT(I$12:I20)," ")</f>
        <v xml:space="preserve"> </v>
      </c>
    </row>
    <row r="21" spans="1:10" x14ac:dyDescent="0.25">
      <c r="A21" s="173"/>
      <c r="B21" s="176"/>
      <c r="C21" s="177"/>
      <c r="D21" s="176"/>
      <c r="E21" s="177"/>
      <c r="F21" s="176"/>
      <c r="G21" s="177"/>
      <c r="H21" s="173"/>
      <c r="I21" s="173"/>
      <c r="J21" s="173"/>
    </row>
    <row r="22" spans="1:10" x14ac:dyDescent="0.25">
      <c r="A22" s="174"/>
      <c r="B22" s="174"/>
      <c r="C22" s="154" t="s">
        <v>47</v>
      </c>
      <c r="D22" s="174"/>
      <c r="E22" s="154" t="s">
        <v>47</v>
      </c>
      <c r="F22" s="174"/>
      <c r="G22" s="154" t="s">
        <v>47</v>
      </c>
      <c r="H22" s="174"/>
      <c r="I22" s="174"/>
      <c r="J22" s="174"/>
    </row>
    <row r="23" spans="1:10" x14ac:dyDescent="0.25">
      <c r="A23" s="175"/>
      <c r="B23" s="155" t="s">
        <v>48</v>
      </c>
      <c r="C23" s="156" t="s">
        <v>49</v>
      </c>
      <c r="D23" s="155" t="s">
        <v>49</v>
      </c>
      <c r="E23" s="156" t="s">
        <v>49</v>
      </c>
      <c r="F23" s="155" t="s">
        <v>50</v>
      </c>
      <c r="G23" s="157" t="s">
        <v>49</v>
      </c>
      <c r="H23" s="175"/>
      <c r="I23" s="175"/>
      <c r="J23" s="175"/>
    </row>
    <row r="24" spans="1:10" x14ac:dyDescent="0.25">
      <c r="A24" s="148">
        <v>9</v>
      </c>
      <c r="B24" s="158">
        <f>'Fig9'!D$20</f>
        <v>0</v>
      </c>
      <c r="C24" s="159">
        <f>'Fig9'!E$20</f>
        <v>0</v>
      </c>
      <c r="D24" s="158">
        <f>'Fig9'!F$20</f>
        <v>0</v>
      </c>
      <c r="E24" s="159">
        <f>'Fig9'!G$20</f>
        <v>0</v>
      </c>
      <c r="F24" s="158">
        <f>'Fig9'!H$20</f>
        <v>0</v>
      </c>
      <c r="G24" s="160">
        <f>'Fig9'!I$20</f>
        <v>0</v>
      </c>
      <c r="H24" s="149">
        <f>'Fig9'!J$20</f>
        <v>0</v>
      </c>
      <c r="I24" s="149">
        <f>'Fig9'!K$20</f>
        <v>0</v>
      </c>
      <c r="J24" s="150" t="str">
        <f>IF(I24&lt;&gt;0,SUM(I$12:I24)/COUNT(I$12:I24)," ")</f>
        <v xml:space="preserve"> </v>
      </c>
    </row>
    <row r="25" spans="1:10" x14ac:dyDescent="0.25">
      <c r="A25" s="148">
        <v>10</v>
      </c>
      <c r="B25" s="158">
        <f>'Fig10'!D$20</f>
        <v>0</v>
      </c>
      <c r="C25" s="159">
        <f>'Fig10'!E$20</f>
        <v>0</v>
      </c>
      <c r="D25" s="158">
        <f>'Fig10'!F$20</f>
        <v>0</v>
      </c>
      <c r="E25" s="159">
        <f>'Fig10'!G$20</f>
        <v>0</v>
      </c>
      <c r="F25" s="158">
        <f>'Fig10'!H$20</f>
        <v>0</v>
      </c>
      <c r="G25" s="160">
        <f>'Fig10'!I$20</f>
        <v>0</v>
      </c>
      <c r="H25" s="149">
        <f>'Fig10'!J$20</f>
        <v>0</v>
      </c>
      <c r="I25" s="149">
        <f>'Fig10'!K$20</f>
        <v>0</v>
      </c>
      <c r="J25" s="150" t="str">
        <f>IF(I25&lt;&gt;0,SUM(I$12:I25)/COUNT(I$12:I25)," ")</f>
        <v xml:space="preserve"> </v>
      </c>
    </row>
    <row r="26" spans="1:10" x14ac:dyDescent="0.25">
      <c r="A26" s="148">
        <v>11</v>
      </c>
      <c r="B26" s="158">
        <f>'Fig11'!D$20</f>
        <v>0</v>
      </c>
      <c r="C26" s="159">
        <f>'Fig11'!E$20</f>
        <v>0</v>
      </c>
      <c r="D26" s="158">
        <f>'Fig11'!F$20</f>
        <v>0</v>
      </c>
      <c r="E26" s="159">
        <f>'Fig11'!G$20</f>
        <v>0</v>
      </c>
      <c r="F26" s="158">
        <f>'Fig11'!H$20</f>
        <v>0</v>
      </c>
      <c r="G26" s="160">
        <f>'Fig11'!I$20</f>
        <v>0</v>
      </c>
      <c r="H26" s="149">
        <f>'Fig11'!J$20</f>
        <v>0</v>
      </c>
      <c r="I26" s="149">
        <f>'Fig11'!K$20</f>
        <v>0</v>
      </c>
      <c r="J26" s="150" t="str">
        <f>IF(I26&lt;&gt;0,SUM(I$12:I26)/COUNT(I$12:I26)," ")</f>
        <v xml:space="preserve"> </v>
      </c>
    </row>
    <row r="27" spans="1:10" x14ac:dyDescent="0.25">
      <c r="A27" s="148">
        <v>12</v>
      </c>
      <c r="B27" s="158">
        <f>'Fig12'!D$20</f>
        <v>0</v>
      </c>
      <c r="C27" s="159">
        <f>'Fig12'!E$20</f>
        <v>0</v>
      </c>
      <c r="D27" s="158">
        <f>'Fig12'!F$20</f>
        <v>0</v>
      </c>
      <c r="E27" s="159">
        <f>'Fig12'!G$20</f>
        <v>0</v>
      </c>
      <c r="F27" s="158">
        <f>'Fig12'!H$20</f>
        <v>0</v>
      </c>
      <c r="G27" s="160">
        <f>'Fig12'!I$20</f>
        <v>0</v>
      </c>
      <c r="H27" s="149">
        <f>'Fig12'!J$20</f>
        <v>0</v>
      </c>
      <c r="I27" s="149">
        <f>'Fig12'!K$20</f>
        <v>0</v>
      </c>
      <c r="J27" s="150" t="str">
        <f>IF(I27&lt;&gt;0,SUM(I$12:I27)/COUNT(I$12:I27)," ")</f>
        <v xml:space="preserve"> </v>
      </c>
    </row>
    <row r="28" spans="1:10" x14ac:dyDescent="0.25">
      <c r="A28" s="148">
        <v>13</v>
      </c>
      <c r="B28" s="158">
        <f>'Fig13'!D$20</f>
        <v>0</v>
      </c>
      <c r="C28" s="159">
        <f>'Fig13'!E$20</f>
        <v>0</v>
      </c>
      <c r="D28" s="158">
        <f>'Fig13'!F$20</f>
        <v>0</v>
      </c>
      <c r="E28" s="159">
        <f>'Fig13'!G$20</f>
        <v>0</v>
      </c>
      <c r="F28" s="158">
        <f>'Fig13'!H$20</f>
        <v>0</v>
      </c>
      <c r="G28" s="160">
        <f>'Fig13'!I$20</f>
        <v>0</v>
      </c>
      <c r="H28" s="149">
        <f>'Fig13'!J$20</f>
        <v>0</v>
      </c>
      <c r="I28" s="149">
        <f>'Fig13'!K$20</f>
        <v>0</v>
      </c>
      <c r="J28" s="150" t="str">
        <f>IF(I28&lt;&gt;0,SUM(I$12:I28)/COUNT(I$12:I28)," ")</f>
        <v xml:space="preserve"> </v>
      </c>
    </row>
    <row r="29" spans="1:10" x14ac:dyDescent="0.25">
      <c r="A29" s="148">
        <v>14</v>
      </c>
      <c r="B29" s="158">
        <f>'Fig14'!D$20</f>
        <v>0</v>
      </c>
      <c r="C29" s="159">
        <f>'Fig14'!E$20</f>
        <v>0</v>
      </c>
      <c r="D29" s="158">
        <f>'Fig14'!F$20</f>
        <v>0</v>
      </c>
      <c r="E29" s="159">
        <f>'Fig14'!G$20</f>
        <v>0</v>
      </c>
      <c r="F29" s="158">
        <f>'Fig14'!H$20</f>
        <v>0</v>
      </c>
      <c r="G29" s="160">
        <f>'Fig14'!I$20</f>
        <v>0</v>
      </c>
      <c r="H29" s="149">
        <f>'Fig14'!J$20</f>
        <v>0</v>
      </c>
      <c r="I29" s="149">
        <f>'Fig14'!K$20</f>
        <v>0</v>
      </c>
      <c r="J29" s="150" t="str">
        <f>IF(I29&lt;&gt;0,SUM(I$12:I29)/COUNT(I$12:I29)," ")</f>
        <v xml:space="preserve"> </v>
      </c>
    </row>
    <row r="30" spans="1:10" x14ac:dyDescent="0.25">
      <c r="A30" s="148">
        <v>15</v>
      </c>
      <c r="B30" s="158">
        <f>'Fig15'!D$20</f>
        <v>0</v>
      </c>
      <c r="C30" s="159">
        <f>'Fig15'!E$20</f>
        <v>0</v>
      </c>
      <c r="D30" s="158">
        <f>'Fig15'!F$20</f>
        <v>0</v>
      </c>
      <c r="E30" s="159">
        <f>'Fig15'!G$20</f>
        <v>0</v>
      </c>
      <c r="F30" s="158">
        <f>'Fig15'!H$20</f>
        <v>0</v>
      </c>
      <c r="G30" s="160">
        <f>'Fig15'!I$20</f>
        <v>0</v>
      </c>
      <c r="H30" s="149">
        <f>'Fig15'!J$20</f>
        <v>0</v>
      </c>
      <c r="I30" s="149">
        <f>'Fig15'!K$20</f>
        <v>0</v>
      </c>
      <c r="J30" s="150" t="str">
        <f>IF(I30&lt;&gt;0,SUM(I$12:I30)/COUNT(I$12:I30)," ")</f>
        <v xml:space="preserve"> </v>
      </c>
    </row>
    <row r="31" spans="1:10" x14ac:dyDescent="0.25">
      <c r="A31" s="148">
        <v>16</v>
      </c>
      <c r="B31" s="158">
        <f>'Fig16'!D$20</f>
        <v>0</v>
      </c>
      <c r="C31" s="159">
        <f>'Fig16'!E$20</f>
        <v>0</v>
      </c>
      <c r="D31" s="158">
        <f>'Fig16'!F$20</f>
        <v>0</v>
      </c>
      <c r="E31" s="159">
        <f>'Fig16'!G$20</f>
        <v>0</v>
      </c>
      <c r="F31" s="158">
        <f>'Fig16'!H$20</f>
        <v>0</v>
      </c>
      <c r="G31" s="160">
        <f>'Fig16'!I$20</f>
        <v>0</v>
      </c>
      <c r="H31" s="149">
        <f>'Fig16'!J$20</f>
        <v>0</v>
      </c>
      <c r="I31" s="149">
        <f>'Fig16'!K$20</f>
        <v>0</v>
      </c>
      <c r="J31" s="150" t="str">
        <f>IF(I31&lt;&gt;0,SUM(I$12:I31)/COUNT(I$12:I31)," ")</f>
        <v xml:space="preserve"> </v>
      </c>
    </row>
    <row r="32" spans="1:10" x14ac:dyDescent="0.25">
      <c r="A32" s="148">
        <v>17</v>
      </c>
      <c r="B32" s="158">
        <f>'Fig17'!D$20</f>
        <v>0</v>
      </c>
      <c r="C32" s="159">
        <f>'Fig17'!E$20</f>
        <v>0</v>
      </c>
      <c r="D32" s="158">
        <f>'Fig17'!F$20</f>
        <v>0</v>
      </c>
      <c r="E32" s="159">
        <f>'Fig17'!G$20</f>
        <v>0</v>
      </c>
      <c r="F32" s="158">
        <f>'Fig17'!H$20</f>
        <v>0</v>
      </c>
      <c r="G32" s="160">
        <f>'Fig17'!I$20</f>
        <v>0</v>
      </c>
      <c r="H32" s="149">
        <f>'Fig17'!J$20</f>
        <v>0</v>
      </c>
      <c r="I32" s="149">
        <f>'Fig17'!K$20</f>
        <v>0</v>
      </c>
      <c r="J32" s="150" t="str">
        <f>IF(I32&lt;&gt;0,SUM(I$12:I32)/COUNT(I$12:I32)," ")</f>
        <v xml:space="preserve"> </v>
      </c>
    </row>
    <row r="33" spans="1:10" x14ac:dyDescent="0.25">
      <c r="A33" s="148">
        <v>18</v>
      </c>
      <c r="B33" s="158">
        <f>'Fig18'!D$20</f>
        <v>0</v>
      </c>
      <c r="C33" s="159">
        <f>'Fig18'!E$20</f>
        <v>0</v>
      </c>
      <c r="D33" s="158">
        <f>'Fig18'!F$20</f>
        <v>0</v>
      </c>
      <c r="E33" s="159">
        <f>'Fig18'!G$20</f>
        <v>0</v>
      </c>
      <c r="F33" s="158">
        <f>'Fig18'!H$20</f>
        <v>0</v>
      </c>
      <c r="G33" s="160">
        <f>'Fig18'!I$20</f>
        <v>0</v>
      </c>
      <c r="H33" s="149">
        <f>'Fig18'!J$20</f>
        <v>0</v>
      </c>
      <c r="I33" s="149">
        <f>'Fig18'!K$20</f>
        <v>0</v>
      </c>
      <c r="J33" s="150" t="str">
        <f>IF(I33&lt;&gt;0,SUM(I$12:I33)/COUNT(I$12:I33)," ")</f>
        <v xml:space="preserve"> </v>
      </c>
    </row>
    <row r="34" spans="1:10" x14ac:dyDescent="0.25">
      <c r="A34" s="148">
        <v>19</v>
      </c>
      <c r="B34" s="158">
        <f>'Fig19'!D$20</f>
        <v>0</v>
      </c>
      <c r="C34" s="159">
        <f>'Fig19'!E$20</f>
        <v>0</v>
      </c>
      <c r="D34" s="158">
        <f>'Fig19'!F$20</f>
        <v>0</v>
      </c>
      <c r="E34" s="159">
        <f>'Fig19'!G$20</f>
        <v>0</v>
      </c>
      <c r="F34" s="158">
        <f>'Fig19'!H$20</f>
        <v>0</v>
      </c>
      <c r="G34" s="160">
        <f>'Fig19'!I$20</f>
        <v>0</v>
      </c>
      <c r="H34" s="149">
        <f>'Fig19'!J$20</f>
        <v>0</v>
      </c>
      <c r="I34" s="149">
        <f>'Fig19'!K$20</f>
        <v>0</v>
      </c>
      <c r="J34" s="150" t="str">
        <f>IF(I34&lt;&gt;0,SUM(I$12:I34)/COUNT(I$12:I34)," ")</f>
        <v xml:space="preserve"> </v>
      </c>
    </row>
    <row r="35" spans="1:10" x14ac:dyDescent="0.25">
      <c r="A35" s="148">
        <v>20</v>
      </c>
      <c r="B35" s="158">
        <f>'Fig20'!D$20</f>
        <v>0</v>
      </c>
      <c r="C35" s="159">
        <f>'Fig20'!E$20</f>
        <v>0</v>
      </c>
      <c r="D35" s="158">
        <f>'Fig20'!F$20</f>
        <v>0</v>
      </c>
      <c r="E35" s="159">
        <f>'Fig20'!G$20</f>
        <v>0</v>
      </c>
      <c r="F35" s="158">
        <f>'Fig20'!H$20</f>
        <v>0</v>
      </c>
      <c r="G35" s="160">
        <f>'Fig20'!I$20</f>
        <v>0</v>
      </c>
      <c r="H35" s="149">
        <f>'Fig20'!J$20</f>
        <v>0</v>
      </c>
      <c r="I35" s="149">
        <f>'Fig20'!K$20</f>
        <v>0</v>
      </c>
      <c r="J35" s="150" t="str">
        <f>IF(I35&lt;&gt;0,SUM(I$12:I35)/COUNT(I$12:I35)," ")</f>
        <v xml:space="preserve"> </v>
      </c>
    </row>
    <row r="36" spans="1:10" x14ac:dyDescent="0.25">
      <c r="A36" s="148">
        <v>21</v>
      </c>
      <c r="B36" s="158">
        <f>'Fig21'!D$20</f>
        <v>0</v>
      </c>
      <c r="C36" s="159">
        <f>'Fig21'!E$20</f>
        <v>0</v>
      </c>
      <c r="D36" s="158">
        <f>'Fig21'!F$20</f>
        <v>0</v>
      </c>
      <c r="E36" s="159">
        <f>'Fig21'!G$20</f>
        <v>0</v>
      </c>
      <c r="F36" s="158">
        <f>'Fig21'!H$20</f>
        <v>0</v>
      </c>
      <c r="G36" s="160">
        <f>'Fig21'!I$20</f>
        <v>0</v>
      </c>
      <c r="H36" s="149">
        <f>'Fig21'!J$20</f>
        <v>0</v>
      </c>
      <c r="I36" s="149">
        <f>'Fig21'!K$20</f>
        <v>0</v>
      </c>
      <c r="J36" s="150" t="str">
        <f>IF(I36&lt;&gt;0,SUM(I$12:I36)/COUNT(I$12:I36)," ")</f>
        <v xml:space="preserve"> </v>
      </c>
    </row>
    <row r="37" spans="1:10" x14ac:dyDescent="0.25">
      <c r="A37" s="148">
        <v>22</v>
      </c>
      <c r="B37" s="158">
        <f>'Fig22'!D$20</f>
        <v>0</v>
      </c>
      <c r="C37" s="159">
        <f>'Fig22'!E$20</f>
        <v>0</v>
      </c>
      <c r="D37" s="158">
        <f>'Fig22'!F$20</f>
        <v>0</v>
      </c>
      <c r="E37" s="159">
        <f>'Fig22'!G$20</f>
        <v>0</v>
      </c>
      <c r="F37" s="158">
        <f>'Fig22'!H$20</f>
        <v>0</v>
      </c>
      <c r="G37" s="160">
        <f>'Fig22'!I$20</f>
        <v>0</v>
      </c>
      <c r="H37" s="149">
        <f>'Fig22'!J$20</f>
        <v>0</v>
      </c>
      <c r="I37" s="149">
        <f>'Fig22'!K$20</f>
        <v>0</v>
      </c>
      <c r="J37" s="150" t="str">
        <f>IF(I37&lt;&gt;0,SUM(I$12:I37)/COUNT(I$12:I37)," ")</f>
        <v xml:space="preserve"> </v>
      </c>
    </row>
    <row r="38" spans="1:10" x14ac:dyDescent="0.25">
      <c r="A38" s="148">
        <v>23</v>
      </c>
      <c r="B38" s="158">
        <f>'Fig23'!D$20</f>
        <v>0</v>
      </c>
      <c r="C38" s="159">
        <f>'Fig23'!E$20</f>
        <v>0</v>
      </c>
      <c r="D38" s="158">
        <f>'Fig23'!F$20</f>
        <v>0</v>
      </c>
      <c r="E38" s="159">
        <f>'Fig23'!G$20</f>
        <v>0</v>
      </c>
      <c r="F38" s="158">
        <f>'Fig23'!H$20</f>
        <v>0</v>
      </c>
      <c r="G38" s="160">
        <f>'Fig23'!I$20</f>
        <v>0</v>
      </c>
      <c r="H38" s="149">
        <f>'Fig23'!J$20</f>
        <v>0</v>
      </c>
      <c r="I38" s="149">
        <f>'Fig23'!K$20</f>
        <v>0</v>
      </c>
      <c r="J38" s="150" t="str">
        <f>IF(I38&lt;&gt;0,SUM(I$12:I38)/COUNT(I$12:I38)," ")</f>
        <v xml:space="preserve"> </v>
      </c>
    </row>
    <row r="39" spans="1:10" ht="15.75" thickBot="1" x14ac:dyDescent="0.3">
      <c r="A39" s="161">
        <v>24</v>
      </c>
      <c r="B39" s="162">
        <f>'Fig24'!D$20</f>
        <v>0</v>
      </c>
      <c r="C39" s="163">
        <f>'Fig24'!E$20</f>
        <v>0</v>
      </c>
      <c r="D39" s="162">
        <f>'Fig24'!F$20</f>
        <v>0</v>
      </c>
      <c r="E39" s="163">
        <f>'Fig24'!G$20</f>
        <v>0</v>
      </c>
      <c r="F39" s="162">
        <f>'Fig24'!H$20</f>
        <v>0</v>
      </c>
      <c r="G39" s="164">
        <f>'Fig24'!I$20</f>
        <v>0</v>
      </c>
      <c r="H39" s="149">
        <f>'Fig24'!J$20</f>
        <v>0</v>
      </c>
      <c r="I39" s="149">
        <f>'Fig24'!K$20</f>
        <v>0</v>
      </c>
      <c r="J39" s="165"/>
    </row>
    <row r="40" spans="1:10" ht="15.75" thickBot="1" x14ac:dyDescent="0.3">
      <c r="A40" s="166"/>
      <c r="B40" s="166"/>
      <c r="C40" s="166"/>
      <c r="D40" s="166"/>
      <c r="E40" s="166"/>
      <c r="F40" s="167" t="s">
        <v>73</v>
      </c>
      <c r="G40" s="168"/>
      <c r="H40" s="190">
        <f>SUM(H12:H39)</f>
        <v>0</v>
      </c>
      <c r="I40" s="149">
        <f>SUM(I12:I39)</f>
        <v>0</v>
      </c>
      <c r="J40" s="139"/>
    </row>
    <row r="41" spans="1:10" ht="15.75" thickBot="1" x14ac:dyDescent="0.3">
      <c r="A41" s="137"/>
      <c r="B41" s="137"/>
      <c r="C41" s="137"/>
      <c r="D41" s="137"/>
      <c r="E41" s="137"/>
      <c r="F41" s="137"/>
      <c r="G41" s="139"/>
      <c r="H41" s="169" t="s">
        <v>59</v>
      </c>
      <c r="I41" s="165">
        <f>I40/24</f>
        <v>0</v>
      </c>
      <c r="J41" s="139"/>
    </row>
    <row r="42" spans="1:10" x14ac:dyDescent="0.25">
      <c r="A42" s="136" t="s">
        <v>51</v>
      </c>
      <c r="B42" s="137"/>
      <c r="C42" s="137"/>
      <c r="D42" s="137"/>
      <c r="E42" s="137"/>
      <c r="F42" s="137"/>
      <c r="G42" s="137"/>
      <c r="H42" s="137"/>
      <c r="I42" s="137"/>
      <c r="J42" s="139"/>
    </row>
    <row r="43" spans="1:10" x14ac:dyDescent="0.25">
      <c r="A43" s="136" t="s">
        <v>52</v>
      </c>
      <c r="B43" s="137"/>
      <c r="C43" s="137"/>
      <c r="D43" s="137"/>
      <c r="E43" s="137"/>
      <c r="F43" s="137"/>
      <c r="G43" s="137"/>
      <c r="H43" s="137"/>
      <c r="I43" s="137"/>
      <c r="J43" s="139"/>
    </row>
    <row r="44" spans="1:10" x14ac:dyDescent="0.25">
      <c r="A44" s="136" t="s">
        <v>53</v>
      </c>
      <c r="B44" s="137"/>
      <c r="C44" s="137"/>
      <c r="D44" s="137"/>
      <c r="E44" s="137"/>
      <c r="F44" s="137"/>
      <c r="G44" s="137"/>
      <c r="H44" s="137"/>
      <c r="I44" s="137"/>
      <c r="J44" s="139"/>
    </row>
    <row r="45" spans="1:10" x14ac:dyDescent="0.25">
      <c r="A45" s="136" t="s">
        <v>54</v>
      </c>
      <c r="B45" s="137"/>
      <c r="C45" s="137"/>
      <c r="D45" s="137"/>
      <c r="E45" s="137"/>
      <c r="F45" s="137"/>
      <c r="G45" s="137"/>
      <c r="H45" s="137"/>
      <c r="I45" s="137"/>
      <c r="J45" s="139"/>
    </row>
    <row r="46" spans="1:10" ht="15.75" thickBot="1" x14ac:dyDescent="0.3">
      <c r="A46" s="136"/>
      <c r="B46" s="170" t="s">
        <v>35</v>
      </c>
      <c r="C46" s="137"/>
      <c r="D46" s="137"/>
      <c r="E46" s="137"/>
      <c r="F46" s="137" t="s">
        <v>55</v>
      </c>
      <c r="G46" s="137"/>
      <c r="H46" s="137"/>
      <c r="I46" s="137"/>
      <c r="J46" s="139"/>
    </row>
    <row r="47" spans="1:10" x14ac:dyDescent="0.25">
      <c r="A47" s="136"/>
      <c r="B47" s="312" t="str">
        <f>IF(ISBLANK(Résultats!C4),"",Résultats!C4)</f>
        <v/>
      </c>
      <c r="C47" s="313"/>
      <c r="D47" s="314"/>
      <c r="E47" s="137"/>
      <c r="F47" s="260"/>
      <c r="G47" s="261"/>
      <c r="H47" s="262"/>
      <c r="I47" s="137"/>
      <c r="J47" s="139"/>
    </row>
    <row r="48" spans="1:10" x14ac:dyDescent="0.25">
      <c r="A48" s="136"/>
      <c r="B48" s="137"/>
      <c r="C48" s="137"/>
      <c r="D48" s="137"/>
      <c r="E48" s="137"/>
      <c r="F48" s="263"/>
      <c r="G48" s="264"/>
      <c r="H48" s="265"/>
      <c r="I48" s="137"/>
      <c r="J48" s="139"/>
    </row>
    <row r="49" spans="1:10" x14ac:dyDescent="0.25">
      <c r="A49" s="136"/>
      <c r="B49" s="137"/>
      <c r="C49" s="137"/>
      <c r="D49" s="137"/>
      <c r="E49" s="137"/>
      <c r="F49" s="263"/>
      <c r="G49" s="264"/>
      <c r="H49" s="265"/>
      <c r="I49" s="137"/>
      <c r="J49" s="139"/>
    </row>
    <row r="50" spans="1:10" x14ac:dyDescent="0.25">
      <c r="A50" s="136"/>
      <c r="B50" s="137"/>
      <c r="C50" s="137"/>
      <c r="D50" s="137"/>
      <c r="E50" s="137"/>
      <c r="F50" s="263"/>
      <c r="G50" s="264"/>
      <c r="H50" s="265"/>
      <c r="I50" s="137"/>
      <c r="J50" s="139"/>
    </row>
    <row r="51" spans="1:10" ht="15.75" thickBot="1" x14ac:dyDescent="0.3">
      <c r="A51" s="136"/>
      <c r="B51" s="137"/>
      <c r="C51" s="137"/>
      <c r="D51" s="137"/>
      <c r="E51" s="137"/>
      <c r="F51" s="266"/>
      <c r="G51" s="267"/>
      <c r="H51" s="268"/>
      <c r="I51" s="137"/>
      <c r="J51" s="139"/>
    </row>
    <row r="52" spans="1:10" ht="15.75" thickBot="1" x14ac:dyDescent="0.3">
      <c r="A52" s="195" t="s">
        <v>74</v>
      </c>
      <c r="B52" s="171"/>
      <c r="C52" s="171"/>
      <c r="D52" s="171"/>
      <c r="E52" s="171"/>
      <c r="F52" s="171"/>
      <c r="G52" s="171"/>
      <c r="H52" s="171"/>
      <c r="I52" s="171"/>
      <c r="J52" s="172"/>
    </row>
  </sheetData>
  <sheetProtection algorithmName="SHA-512" hashValue="adnolyZ2MtiphGUPqjfcZ1rvqguSDk4mhWK0/shXZUieIa46yAiDvR9rio4HmiUj1vzZ1Alrj2ME/GCYRvkdPA==" saltValue="nYSqkUjc0xeNw9nBXb4uIg==" spinCount="100000" sheet="1" objects="1" scenarios="1"/>
  <mergeCells count="36">
    <mergeCell ref="C4:G4"/>
    <mergeCell ref="I4:J4"/>
    <mergeCell ref="A1:J1"/>
    <mergeCell ref="B2:G2"/>
    <mergeCell ref="I2:J2"/>
    <mergeCell ref="C3:G3"/>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47:D47"/>
    <mergeCell ref="F47:H51"/>
  </mergeCells>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B5C13-069A-4293-9F65-27C3154753E9}">
  <sheetPr>
    <tabColor rgb="FF00B0F0"/>
  </sheetPr>
  <dimension ref="A1:J52"/>
  <sheetViews>
    <sheetView workbookViewId="0">
      <selection activeCell="B47" activeCellId="6" sqref="B2:G2 C3:G3 C4:G4 I2:J2 I3:J3 I4:J4 B47:D47"/>
    </sheetView>
  </sheetViews>
  <sheetFormatPr baseColWidth="10" defaultColWidth="10.7109375" defaultRowHeight="15" x14ac:dyDescent="0.25"/>
  <cols>
    <col min="1" max="1" width="14.42578125" customWidth="1"/>
    <col min="8" max="8" width="17" bestFit="1" customWidth="1"/>
  </cols>
  <sheetData>
    <row r="1" spans="1:10" ht="98.65" customHeight="1" x14ac:dyDescent="0.25">
      <c r="A1" s="334" t="s">
        <v>31</v>
      </c>
      <c r="B1" s="335"/>
      <c r="C1" s="335"/>
      <c r="D1" s="335"/>
      <c r="E1" s="335"/>
      <c r="F1" s="335"/>
      <c r="G1" s="335"/>
      <c r="H1" s="335"/>
      <c r="I1" s="335"/>
      <c r="J1" s="336"/>
    </row>
    <row r="2" spans="1:10" x14ac:dyDescent="0.25">
      <c r="A2" s="99" t="s">
        <v>32</v>
      </c>
      <c r="B2" s="331" t="str">
        <f>IF(ISBLANK(Résultats!A27)," ",Résultats!A27)</f>
        <v xml:space="preserve"> </v>
      </c>
      <c r="C2" s="332"/>
      <c r="D2" s="332"/>
      <c r="E2" s="332"/>
      <c r="F2" s="332"/>
      <c r="G2" s="333"/>
      <c r="H2" s="100" t="s">
        <v>33</v>
      </c>
      <c r="I2" s="331" t="str">
        <f>IF(ISBLANK(Résultats!D27),"",Résultats!D27)</f>
        <v/>
      </c>
      <c r="J2" s="337"/>
    </row>
    <row r="3" spans="1:10" x14ac:dyDescent="0.25">
      <c r="A3" s="99" t="s">
        <v>34</v>
      </c>
      <c r="B3" s="101"/>
      <c r="C3" s="331" t="str">
        <f>IF(ISBLANK(Résultats!G27),"",Résultats!G27)</f>
        <v/>
      </c>
      <c r="D3" s="332"/>
      <c r="E3" s="332"/>
      <c r="F3" s="332"/>
      <c r="G3" s="333"/>
      <c r="H3" s="100" t="s">
        <v>64</v>
      </c>
      <c r="I3" s="328" t="str">
        <f>IF(Résultats!F27="X"," moins de 21 ans","")</f>
        <v/>
      </c>
      <c r="J3" s="337"/>
    </row>
    <row r="4" spans="1:10" x14ac:dyDescent="0.25">
      <c r="A4" s="99" t="s">
        <v>36</v>
      </c>
      <c r="B4" s="100"/>
      <c r="C4" s="331" t="str">
        <f>IF(ISBLANK(Résultats!C2),"",Résultats!C2)</f>
        <v xml:space="preserve"> </v>
      </c>
      <c r="D4" s="332"/>
      <c r="E4" s="332"/>
      <c r="F4" s="332"/>
      <c r="G4" s="333"/>
      <c r="H4" s="100" t="s">
        <v>37</v>
      </c>
      <c r="I4" s="331" t="str">
        <f>IF(ISBLANK(Résultats!J2),"",Résultats!J2)</f>
        <v xml:space="preserve"> </v>
      </c>
      <c r="J4" s="337"/>
    </row>
    <row r="5" spans="1:10" x14ac:dyDescent="0.25">
      <c r="A5" s="99" t="s">
        <v>38</v>
      </c>
      <c r="B5" s="100"/>
      <c r="C5" s="100"/>
      <c r="D5" s="100"/>
      <c r="E5" s="100"/>
      <c r="F5" s="100"/>
      <c r="G5" s="100"/>
      <c r="H5" s="100"/>
      <c r="I5" s="100"/>
      <c r="J5" s="102"/>
    </row>
    <row r="6" spans="1:10" x14ac:dyDescent="0.25">
      <c r="A6" s="103" t="s">
        <v>39</v>
      </c>
      <c r="B6" s="104"/>
      <c r="C6" s="104"/>
      <c r="D6" s="104"/>
      <c r="E6" s="104"/>
      <c r="F6" s="104"/>
      <c r="G6" s="104"/>
      <c r="H6" s="100"/>
      <c r="I6" s="100"/>
      <c r="J6" s="102"/>
    </row>
    <row r="7" spans="1:10" x14ac:dyDescent="0.25">
      <c r="A7" s="103" t="s">
        <v>40</v>
      </c>
      <c r="B7" s="104"/>
      <c r="C7" s="104"/>
      <c r="D7" s="104"/>
      <c r="E7" s="104"/>
      <c r="F7" s="104"/>
      <c r="G7" s="104"/>
      <c r="H7" s="100"/>
      <c r="I7" s="100"/>
      <c r="J7" s="102"/>
    </row>
    <row r="8" spans="1:10" x14ac:dyDescent="0.25">
      <c r="A8" s="105" t="s">
        <v>41</v>
      </c>
      <c r="B8" s="106"/>
      <c r="C8" s="106"/>
      <c r="D8" s="106"/>
      <c r="E8" s="106"/>
      <c r="F8" s="106"/>
      <c r="G8" s="106"/>
      <c r="H8" s="100"/>
      <c r="I8" s="100"/>
      <c r="J8" s="102"/>
    </row>
    <row r="9" spans="1:10" x14ac:dyDescent="0.25">
      <c r="A9" s="105" t="s">
        <v>42</v>
      </c>
      <c r="B9" s="106"/>
      <c r="C9" s="106"/>
      <c r="D9" s="106"/>
      <c r="E9" s="106"/>
      <c r="F9" s="106"/>
      <c r="G9" s="106"/>
      <c r="H9" s="100"/>
      <c r="I9" s="100"/>
      <c r="J9" s="102"/>
    </row>
    <row r="10" spans="1:10" ht="15.75" thickBot="1" x14ac:dyDescent="0.3">
      <c r="A10" s="105" t="s">
        <v>43</v>
      </c>
      <c r="B10" s="106"/>
      <c r="C10" s="106"/>
      <c r="D10" s="106"/>
      <c r="E10" s="106"/>
      <c r="F10" s="106"/>
      <c r="G10" s="106"/>
      <c r="H10" s="100"/>
      <c r="I10" s="100"/>
      <c r="J10" s="102"/>
    </row>
    <row r="11" spans="1:10" ht="60" x14ac:dyDescent="0.25">
      <c r="A11" s="107" t="s">
        <v>44</v>
      </c>
      <c r="B11" s="338" t="s">
        <v>61</v>
      </c>
      <c r="C11" s="339"/>
      <c r="D11" s="338" t="s">
        <v>62</v>
      </c>
      <c r="E11" s="339"/>
      <c r="F11" s="338" t="s">
        <v>63</v>
      </c>
      <c r="G11" s="340"/>
      <c r="H11" s="108" t="s">
        <v>45</v>
      </c>
      <c r="I11" s="109" t="s">
        <v>46</v>
      </c>
      <c r="J11" s="110" t="s">
        <v>58</v>
      </c>
    </row>
    <row r="12" spans="1:10" x14ac:dyDescent="0.25">
      <c r="A12" s="111">
        <v>1</v>
      </c>
      <c r="B12" s="325">
        <f>'Fig1'!D$21</f>
        <v>0</v>
      </c>
      <c r="C12" s="326"/>
      <c r="D12" s="325">
        <f>'Fig1'!E$21</f>
        <v>0</v>
      </c>
      <c r="E12" s="326"/>
      <c r="F12" s="325">
        <f>'Fig1'!F$21</f>
        <v>0</v>
      </c>
      <c r="G12" s="327"/>
      <c r="H12" s="112">
        <f>'Fig1'!G$21</f>
        <v>0</v>
      </c>
      <c r="I12" s="112">
        <f>'Fig1'!H$21</f>
        <v>0</v>
      </c>
      <c r="J12" s="113" t="str">
        <f>IF( I13=0," ",I12)</f>
        <v xml:space="preserve"> </v>
      </c>
    </row>
    <row r="13" spans="1:10" x14ac:dyDescent="0.25">
      <c r="A13" s="111">
        <v>2</v>
      </c>
      <c r="B13" s="325">
        <f>'Fig2'!D$21</f>
        <v>0</v>
      </c>
      <c r="C13" s="326"/>
      <c r="D13" s="325">
        <f>'Fig2'!E$21</f>
        <v>0</v>
      </c>
      <c r="E13" s="326"/>
      <c r="F13" s="325">
        <f>'Fig2'!F$21</f>
        <v>0</v>
      </c>
      <c r="G13" s="327"/>
      <c r="H13" s="112">
        <f>'Fig2'!G$21</f>
        <v>0</v>
      </c>
      <c r="I13" s="112">
        <f>'Fig2'!H$21</f>
        <v>0</v>
      </c>
      <c r="J13" s="113" t="str">
        <f>IF(I13&lt;&gt;0,SUM(I$12:I13)/COUNT(I$12:I13)," ")</f>
        <v xml:space="preserve"> </v>
      </c>
    </row>
    <row r="14" spans="1:10" x14ac:dyDescent="0.25">
      <c r="A14" s="111">
        <v>3</v>
      </c>
      <c r="B14" s="325">
        <f>'Fig3'!D$21</f>
        <v>0</v>
      </c>
      <c r="C14" s="326"/>
      <c r="D14" s="325">
        <f>'Fig3'!E$21</f>
        <v>0</v>
      </c>
      <c r="E14" s="326"/>
      <c r="F14" s="325">
        <f>'Fig3'!F$21</f>
        <v>0</v>
      </c>
      <c r="G14" s="327"/>
      <c r="H14" s="112">
        <f>'Fig3'!G$21</f>
        <v>0</v>
      </c>
      <c r="I14" s="112">
        <f>'Fig3'!H$21</f>
        <v>0</v>
      </c>
      <c r="J14" s="113" t="str">
        <f>IF(I14&lt;&gt;0,SUM(I$12:I14)/COUNT(I$12:I14)," ")</f>
        <v xml:space="preserve"> </v>
      </c>
    </row>
    <row r="15" spans="1:10" x14ac:dyDescent="0.25">
      <c r="A15" s="111">
        <v>4</v>
      </c>
      <c r="B15" s="325">
        <f>'Fig4'!D$21</f>
        <v>0</v>
      </c>
      <c r="C15" s="326"/>
      <c r="D15" s="325">
        <f>'Fig4'!E$21</f>
        <v>0</v>
      </c>
      <c r="E15" s="326"/>
      <c r="F15" s="325">
        <f>'Fig4'!F$21</f>
        <v>0</v>
      </c>
      <c r="G15" s="327"/>
      <c r="H15" s="112">
        <f>'Fig4'!G$21</f>
        <v>0</v>
      </c>
      <c r="I15" s="112">
        <f>'Fig4'!H$21</f>
        <v>0</v>
      </c>
      <c r="J15" s="113" t="str">
        <f>IF(I15&lt;&gt;0,SUM(I$12:I15)/COUNT(I$12:I15)," ")</f>
        <v xml:space="preserve"> </v>
      </c>
    </row>
    <row r="16" spans="1:10" x14ac:dyDescent="0.25">
      <c r="A16" s="111">
        <v>5</v>
      </c>
      <c r="B16" s="325">
        <f>'Fig5'!D$21</f>
        <v>0</v>
      </c>
      <c r="C16" s="326"/>
      <c r="D16" s="325">
        <f>'Fig5'!E$21</f>
        <v>0</v>
      </c>
      <c r="E16" s="326"/>
      <c r="F16" s="325">
        <f>'Fig5'!F$21</f>
        <v>0</v>
      </c>
      <c r="G16" s="327"/>
      <c r="H16" s="112">
        <f>'Fig5'!G$21</f>
        <v>0</v>
      </c>
      <c r="I16" s="112">
        <f>'Fig5'!H$21</f>
        <v>0</v>
      </c>
      <c r="J16" s="113" t="str">
        <f>IF(I16&lt;&gt;0,SUM(I$12:I16)/COUNT(I$12:I16)," ")</f>
        <v xml:space="preserve"> </v>
      </c>
    </row>
    <row r="17" spans="1:10" x14ac:dyDescent="0.25">
      <c r="A17" s="111">
        <v>6</v>
      </c>
      <c r="B17" s="325">
        <f>'Fig6'!D$21</f>
        <v>0</v>
      </c>
      <c r="C17" s="326"/>
      <c r="D17" s="325">
        <f>'Fig6'!E$21</f>
        <v>0</v>
      </c>
      <c r="E17" s="326"/>
      <c r="F17" s="325">
        <f>'Fig6'!F$21</f>
        <v>0</v>
      </c>
      <c r="G17" s="327"/>
      <c r="H17" s="112">
        <f>'Fig6'!G$21</f>
        <v>0</v>
      </c>
      <c r="I17" s="112">
        <f>'Fig6'!H$21</f>
        <v>0</v>
      </c>
      <c r="J17" s="113" t="str">
        <f>IF(I17&lt;&gt;0,SUM(I$12:I17)/COUNT(I$12:I17)," ")</f>
        <v xml:space="preserve"> </v>
      </c>
    </row>
    <row r="18" spans="1:10" x14ac:dyDescent="0.25">
      <c r="A18" s="111">
        <v>7</v>
      </c>
      <c r="B18" s="325">
        <f>'Fig7'!D$21</f>
        <v>0</v>
      </c>
      <c r="C18" s="326"/>
      <c r="D18" s="325">
        <f>'Fig7'!E$21</f>
        <v>0</v>
      </c>
      <c r="E18" s="326"/>
      <c r="F18" s="325">
        <f>'Fig7'!F$21</f>
        <v>0</v>
      </c>
      <c r="G18" s="327"/>
      <c r="H18" s="112">
        <f>'Fig7'!G$21</f>
        <v>0</v>
      </c>
      <c r="I18" s="112">
        <f>'Fig7'!H$21</f>
        <v>0</v>
      </c>
      <c r="J18" s="113" t="str">
        <f>IF(I18&lt;&gt;0,SUM(I$12:I18)/COUNT(I$12:I18)," ")</f>
        <v xml:space="preserve"> </v>
      </c>
    </row>
    <row r="19" spans="1:10" x14ac:dyDescent="0.25">
      <c r="A19" s="111">
        <v>8</v>
      </c>
      <c r="B19" s="325">
        <f>'Fig8'!D$21</f>
        <v>0</v>
      </c>
      <c r="C19" s="326"/>
      <c r="D19" s="325">
        <f>'Fig8'!E$21</f>
        <v>0</v>
      </c>
      <c r="E19" s="326"/>
      <c r="F19" s="325">
        <f>'Fig8'!F$21</f>
        <v>0</v>
      </c>
      <c r="G19" s="327"/>
      <c r="H19" s="112">
        <f>'Fig8'!G$21</f>
        <v>0</v>
      </c>
      <c r="I19" s="112">
        <f>'Fig8'!H$21</f>
        <v>0</v>
      </c>
      <c r="J19" s="113" t="str">
        <f>IF(I19&lt;&gt;0,SUM(I$12:I19)/COUNT(I$12:I19)," ")</f>
        <v xml:space="preserve"> </v>
      </c>
    </row>
    <row r="20" spans="1:10" x14ac:dyDescent="0.25">
      <c r="A20" s="112"/>
      <c r="B20" s="114"/>
      <c r="C20" s="115"/>
      <c r="D20" s="114"/>
      <c r="E20" s="115"/>
      <c r="F20" s="114"/>
      <c r="G20" s="116"/>
      <c r="H20" s="112"/>
      <c r="I20" s="112"/>
      <c r="J20" s="112" t="str">
        <f>IF(I20&lt;&gt;0,SUM(I$12:I20)/COUNT(I$12:I20)," ")</f>
        <v xml:space="preserve"> </v>
      </c>
    </row>
    <row r="21" spans="1:10" x14ac:dyDescent="0.25">
      <c r="A21" s="173"/>
      <c r="B21" s="176"/>
      <c r="C21" s="177"/>
      <c r="D21" s="176"/>
      <c r="E21" s="177"/>
      <c r="F21" s="176"/>
      <c r="G21" s="177"/>
      <c r="H21" s="173"/>
      <c r="I21" s="173"/>
      <c r="J21" s="173"/>
    </row>
    <row r="22" spans="1:10" x14ac:dyDescent="0.25">
      <c r="A22" s="174"/>
      <c r="B22" s="174"/>
      <c r="C22" s="117" t="s">
        <v>47</v>
      </c>
      <c r="D22" s="174"/>
      <c r="E22" s="117" t="s">
        <v>47</v>
      </c>
      <c r="F22" s="174"/>
      <c r="G22" s="117" t="s">
        <v>47</v>
      </c>
      <c r="H22" s="174"/>
      <c r="I22" s="174"/>
      <c r="J22" s="174"/>
    </row>
    <row r="23" spans="1:10" x14ac:dyDescent="0.25">
      <c r="A23" s="175"/>
      <c r="B23" s="118" t="s">
        <v>48</v>
      </c>
      <c r="C23" s="119" t="s">
        <v>49</v>
      </c>
      <c r="D23" s="118" t="s">
        <v>49</v>
      </c>
      <c r="E23" s="119" t="s">
        <v>49</v>
      </c>
      <c r="F23" s="118" t="s">
        <v>50</v>
      </c>
      <c r="G23" s="120" t="s">
        <v>49</v>
      </c>
      <c r="H23" s="175"/>
      <c r="I23" s="175"/>
      <c r="J23" s="175"/>
    </row>
    <row r="24" spans="1:10" x14ac:dyDescent="0.25">
      <c r="A24" s="111">
        <v>9</v>
      </c>
      <c r="B24" s="121">
        <f>'Fig9'!D$21</f>
        <v>0</v>
      </c>
      <c r="C24" s="122">
        <f>'Fig9'!E$21</f>
        <v>0</v>
      </c>
      <c r="D24" s="121">
        <f>'Fig9'!F$21</f>
        <v>0</v>
      </c>
      <c r="E24" s="122">
        <f>'Fig9'!G$21</f>
        <v>0</v>
      </c>
      <c r="F24" s="121">
        <f>'Fig9'!H$21</f>
        <v>0</v>
      </c>
      <c r="G24" s="123">
        <f>'Fig9'!I$21</f>
        <v>0</v>
      </c>
      <c r="H24" s="112">
        <f>'Fig9'!J$21</f>
        <v>0</v>
      </c>
      <c r="I24" s="112">
        <f>'Fig9'!K$21</f>
        <v>0</v>
      </c>
      <c r="J24" s="113" t="str">
        <f>IF(I24&lt;&gt;0,SUM(I$12:I24)/COUNT(I$12:I24)," ")</f>
        <v xml:space="preserve"> </v>
      </c>
    </row>
    <row r="25" spans="1:10" x14ac:dyDescent="0.25">
      <c r="A25" s="111">
        <v>10</v>
      </c>
      <c r="B25" s="121">
        <f>'Fig10'!D$21</f>
        <v>0</v>
      </c>
      <c r="C25" s="122">
        <f>'Fig10'!E$21</f>
        <v>0</v>
      </c>
      <c r="D25" s="121">
        <f>'Fig10'!F$21</f>
        <v>0</v>
      </c>
      <c r="E25" s="122">
        <f>'Fig10'!G$21</f>
        <v>0</v>
      </c>
      <c r="F25" s="121">
        <f>'Fig10'!H$21</f>
        <v>0</v>
      </c>
      <c r="G25" s="123">
        <f>'Fig10'!I$21</f>
        <v>0</v>
      </c>
      <c r="H25" s="112">
        <f>'Fig10'!J$21</f>
        <v>0</v>
      </c>
      <c r="I25" s="112">
        <f>'Fig10'!K$21</f>
        <v>0</v>
      </c>
      <c r="J25" s="113" t="str">
        <f>IF(I25&lt;&gt;0,SUM(I$12:I25)/COUNT(I$12:I25)," ")</f>
        <v xml:space="preserve"> </v>
      </c>
    </row>
    <row r="26" spans="1:10" x14ac:dyDescent="0.25">
      <c r="A26" s="111">
        <v>11</v>
      </c>
      <c r="B26" s="121">
        <f>'Fig11'!D$21</f>
        <v>0</v>
      </c>
      <c r="C26" s="122">
        <f>'Fig11'!E$21</f>
        <v>0</v>
      </c>
      <c r="D26" s="121">
        <f>'Fig11'!F$21</f>
        <v>0</v>
      </c>
      <c r="E26" s="122">
        <f>'Fig11'!G$21</f>
        <v>0</v>
      </c>
      <c r="F26" s="121">
        <f>'Fig11'!H$21</f>
        <v>0</v>
      </c>
      <c r="G26" s="123">
        <f>'Fig11'!I$21</f>
        <v>0</v>
      </c>
      <c r="H26" s="112">
        <f>'Fig11'!J$21</f>
        <v>0</v>
      </c>
      <c r="I26" s="112">
        <f>'Fig11'!K$21</f>
        <v>0</v>
      </c>
      <c r="J26" s="113" t="str">
        <f>IF(I26&lt;&gt;0,SUM(I$12:I26)/COUNT(I$12:I26)," ")</f>
        <v xml:space="preserve"> </v>
      </c>
    </row>
    <row r="27" spans="1:10" x14ac:dyDescent="0.25">
      <c r="A27" s="111">
        <v>12</v>
      </c>
      <c r="B27" s="121">
        <f>'Fig12'!D$21</f>
        <v>0</v>
      </c>
      <c r="C27" s="122">
        <f>'Fig12'!E$21</f>
        <v>0</v>
      </c>
      <c r="D27" s="121">
        <f>'Fig12'!F$21</f>
        <v>0</v>
      </c>
      <c r="E27" s="122">
        <f>'Fig12'!G$21</f>
        <v>0</v>
      </c>
      <c r="F27" s="121">
        <f>'Fig12'!H$21</f>
        <v>0</v>
      </c>
      <c r="G27" s="123">
        <f>'Fig12'!I$21</f>
        <v>0</v>
      </c>
      <c r="H27" s="112">
        <f>'Fig12'!J$21</f>
        <v>0</v>
      </c>
      <c r="I27" s="112">
        <f>'Fig12'!K$21</f>
        <v>0</v>
      </c>
      <c r="J27" s="113" t="str">
        <f>IF(I27&lt;&gt;0,SUM(I$12:I27)/COUNT(I$12:I27)," ")</f>
        <v xml:space="preserve"> </v>
      </c>
    </row>
    <row r="28" spans="1:10" x14ac:dyDescent="0.25">
      <c r="A28" s="111">
        <v>13</v>
      </c>
      <c r="B28" s="121">
        <f>'Fig13'!D$21</f>
        <v>0</v>
      </c>
      <c r="C28" s="122">
        <f>'Fig13'!E$21</f>
        <v>0</v>
      </c>
      <c r="D28" s="121">
        <f>'Fig13'!F$21</f>
        <v>0</v>
      </c>
      <c r="E28" s="122">
        <f>'Fig13'!G$21</f>
        <v>0</v>
      </c>
      <c r="F28" s="121">
        <f>'Fig13'!H$21</f>
        <v>0</v>
      </c>
      <c r="G28" s="123">
        <f>'Fig13'!I$21</f>
        <v>0</v>
      </c>
      <c r="H28" s="112">
        <f>'Fig13'!J$21</f>
        <v>0</v>
      </c>
      <c r="I28" s="112">
        <f>'Fig13'!K$21</f>
        <v>0</v>
      </c>
      <c r="J28" s="113" t="str">
        <f>IF(I28&lt;&gt;0,SUM(I$12:I28)/COUNT(I$12:I28)," ")</f>
        <v xml:space="preserve"> </v>
      </c>
    </row>
    <row r="29" spans="1:10" x14ac:dyDescent="0.25">
      <c r="A29" s="111">
        <v>14</v>
      </c>
      <c r="B29" s="121">
        <f>'Fig14'!D$21</f>
        <v>0</v>
      </c>
      <c r="C29" s="122">
        <f>'Fig14'!E$21</f>
        <v>0</v>
      </c>
      <c r="D29" s="121">
        <f>'Fig14'!F$21</f>
        <v>0</v>
      </c>
      <c r="E29" s="122">
        <f>'Fig14'!G$21</f>
        <v>0</v>
      </c>
      <c r="F29" s="121">
        <f>'Fig14'!H$21</f>
        <v>0</v>
      </c>
      <c r="G29" s="123">
        <f>'Fig14'!I$21</f>
        <v>0</v>
      </c>
      <c r="H29" s="112">
        <f>'Fig14'!J$21</f>
        <v>0</v>
      </c>
      <c r="I29" s="112">
        <f>'Fig14'!K$21</f>
        <v>0</v>
      </c>
      <c r="J29" s="113" t="str">
        <f>IF(I29&lt;&gt;0,SUM(I$12:I29)/COUNT(I$12:I29)," ")</f>
        <v xml:space="preserve"> </v>
      </c>
    </row>
    <row r="30" spans="1:10" x14ac:dyDescent="0.25">
      <c r="A30" s="111">
        <v>15</v>
      </c>
      <c r="B30" s="121">
        <f>'Fig15'!D$21</f>
        <v>0</v>
      </c>
      <c r="C30" s="122">
        <f>'Fig15'!E$21</f>
        <v>0</v>
      </c>
      <c r="D30" s="121">
        <f>'Fig15'!F$21</f>
        <v>0</v>
      </c>
      <c r="E30" s="122">
        <f>'Fig15'!G$21</f>
        <v>0</v>
      </c>
      <c r="F30" s="121">
        <f>'Fig15'!H$21</f>
        <v>0</v>
      </c>
      <c r="G30" s="123">
        <f>'Fig15'!I$21</f>
        <v>0</v>
      </c>
      <c r="H30" s="112">
        <f>'Fig15'!J$21</f>
        <v>0</v>
      </c>
      <c r="I30" s="112">
        <f>'Fig15'!K$21</f>
        <v>0</v>
      </c>
      <c r="J30" s="113" t="str">
        <f>IF(I30&lt;&gt;0,SUM(I$12:I30)/COUNT(I$12:I30)," ")</f>
        <v xml:space="preserve"> </v>
      </c>
    </row>
    <row r="31" spans="1:10" x14ac:dyDescent="0.25">
      <c r="A31" s="111">
        <v>16</v>
      </c>
      <c r="B31" s="121">
        <f>'Fig16'!D$21</f>
        <v>0</v>
      </c>
      <c r="C31" s="122">
        <f>'Fig16'!E$21</f>
        <v>0</v>
      </c>
      <c r="D31" s="121">
        <f>'Fig16'!F$21</f>
        <v>0</v>
      </c>
      <c r="E31" s="122">
        <f>'Fig16'!G$21</f>
        <v>0</v>
      </c>
      <c r="F31" s="121">
        <f>'Fig16'!H$21</f>
        <v>0</v>
      </c>
      <c r="G31" s="123">
        <f>'Fig16'!I$21</f>
        <v>0</v>
      </c>
      <c r="H31" s="112">
        <f>'Fig16'!J$21</f>
        <v>0</v>
      </c>
      <c r="I31" s="112">
        <f>'Fig16'!K$21</f>
        <v>0</v>
      </c>
      <c r="J31" s="113" t="str">
        <f>IF(I31&lt;&gt;0,SUM(I$12:I31)/COUNT(I$12:I31)," ")</f>
        <v xml:space="preserve"> </v>
      </c>
    </row>
    <row r="32" spans="1:10" x14ac:dyDescent="0.25">
      <c r="A32" s="111">
        <v>17</v>
      </c>
      <c r="B32" s="121">
        <f>'Fig17'!D$21</f>
        <v>0</v>
      </c>
      <c r="C32" s="122">
        <f>'Fig17'!E$21</f>
        <v>0</v>
      </c>
      <c r="D32" s="121">
        <f>'Fig17'!F$21</f>
        <v>0</v>
      </c>
      <c r="E32" s="122">
        <f>'Fig17'!G$21</f>
        <v>0</v>
      </c>
      <c r="F32" s="121">
        <f>'Fig17'!H$21</f>
        <v>0</v>
      </c>
      <c r="G32" s="123">
        <f>'Fig17'!I$21</f>
        <v>0</v>
      </c>
      <c r="H32" s="112">
        <f>'Fig17'!J$21</f>
        <v>0</v>
      </c>
      <c r="I32" s="112">
        <f>'Fig17'!K$21</f>
        <v>0</v>
      </c>
      <c r="J32" s="113" t="str">
        <f>IF(I32&lt;&gt;0,SUM(I$12:I32)/COUNT(I$12:I32)," ")</f>
        <v xml:space="preserve"> </v>
      </c>
    </row>
    <row r="33" spans="1:10" x14ac:dyDescent="0.25">
      <c r="A33" s="111">
        <v>18</v>
      </c>
      <c r="B33" s="121">
        <f>'Fig18'!D$21</f>
        <v>0</v>
      </c>
      <c r="C33" s="122">
        <f>'Fig18'!E$21</f>
        <v>0</v>
      </c>
      <c r="D33" s="121">
        <f>'Fig18'!F$21</f>
        <v>0</v>
      </c>
      <c r="E33" s="122">
        <f>'Fig18'!G$21</f>
        <v>0</v>
      </c>
      <c r="F33" s="121">
        <f>'Fig18'!H$21</f>
        <v>0</v>
      </c>
      <c r="G33" s="123">
        <f>'Fig18'!I$21</f>
        <v>0</v>
      </c>
      <c r="H33" s="112">
        <f>'Fig18'!J$21</f>
        <v>0</v>
      </c>
      <c r="I33" s="112">
        <f>'Fig18'!K$21</f>
        <v>0</v>
      </c>
      <c r="J33" s="113" t="str">
        <f>IF(I33&lt;&gt;0,SUM(I$12:I33)/COUNT(I$12:I33)," ")</f>
        <v xml:space="preserve"> </v>
      </c>
    </row>
    <row r="34" spans="1:10" x14ac:dyDescent="0.25">
      <c r="A34" s="111">
        <v>19</v>
      </c>
      <c r="B34" s="121">
        <f>'Fig19'!D$21</f>
        <v>0</v>
      </c>
      <c r="C34" s="122">
        <f>'Fig19'!E$21</f>
        <v>0</v>
      </c>
      <c r="D34" s="121">
        <f>'Fig19'!F$21</f>
        <v>0</v>
      </c>
      <c r="E34" s="122">
        <f>'Fig19'!G$21</f>
        <v>0</v>
      </c>
      <c r="F34" s="121">
        <f>'Fig19'!H$21</f>
        <v>0</v>
      </c>
      <c r="G34" s="123">
        <f>'Fig19'!I$21</f>
        <v>0</v>
      </c>
      <c r="H34" s="112">
        <f>'Fig19'!J$21</f>
        <v>0</v>
      </c>
      <c r="I34" s="112">
        <f>'Fig19'!K$21</f>
        <v>0</v>
      </c>
      <c r="J34" s="113" t="str">
        <f>IF(I34&lt;&gt;0,SUM(I$12:I34)/COUNT(I$12:I34)," ")</f>
        <v xml:space="preserve"> </v>
      </c>
    </row>
    <row r="35" spans="1:10" x14ac:dyDescent="0.25">
      <c r="A35" s="111">
        <v>20</v>
      </c>
      <c r="B35" s="121">
        <f>'Fig20'!D$21</f>
        <v>0</v>
      </c>
      <c r="C35" s="122">
        <f>'Fig20'!E$21</f>
        <v>0</v>
      </c>
      <c r="D35" s="121">
        <f>'Fig20'!F$21</f>
        <v>0</v>
      </c>
      <c r="E35" s="122">
        <f>'Fig20'!G$21</f>
        <v>0</v>
      </c>
      <c r="F35" s="121">
        <f>'Fig20'!H$21</f>
        <v>0</v>
      </c>
      <c r="G35" s="123">
        <f>'Fig20'!I$21</f>
        <v>0</v>
      </c>
      <c r="H35" s="112">
        <f>'Fig20'!J$21</f>
        <v>0</v>
      </c>
      <c r="I35" s="112">
        <f>'Fig20'!K$21</f>
        <v>0</v>
      </c>
      <c r="J35" s="113" t="str">
        <f>IF(I35&lt;&gt;0,SUM(I$12:I35)/COUNT(I$12:I35)," ")</f>
        <v xml:space="preserve"> </v>
      </c>
    </row>
    <row r="36" spans="1:10" x14ac:dyDescent="0.25">
      <c r="A36" s="111">
        <v>21</v>
      </c>
      <c r="B36" s="121">
        <f>'Fig21'!D$21</f>
        <v>0</v>
      </c>
      <c r="C36" s="122">
        <f>'Fig21'!E$21</f>
        <v>0</v>
      </c>
      <c r="D36" s="121">
        <f>'Fig21'!F$21</f>
        <v>0</v>
      </c>
      <c r="E36" s="122">
        <f>'Fig21'!G$21</f>
        <v>0</v>
      </c>
      <c r="F36" s="121">
        <f>'Fig21'!H$21</f>
        <v>0</v>
      </c>
      <c r="G36" s="123">
        <f>'Fig21'!I$21</f>
        <v>0</v>
      </c>
      <c r="H36" s="112">
        <f>'Fig21'!J$21</f>
        <v>0</v>
      </c>
      <c r="I36" s="112">
        <f>'Fig21'!K$21</f>
        <v>0</v>
      </c>
      <c r="J36" s="113" t="str">
        <f>IF(I36&lt;&gt;0,SUM(I$12:I36)/COUNT(I$12:I36)," ")</f>
        <v xml:space="preserve"> </v>
      </c>
    </row>
    <row r="37" spans="1:10" x14ac:dyDescent="0.25">
      <c r="A37" s="111">
        <v>22</v>
      </c>
      <c r="B37" s="121">
        <f>'Fig22'!D$21</f>
        <v>0</v>
      </c>
      <c r="C37" s="122">
        <f>'Fig22'!E$21</f>
        <v>0</v>
      </c>
      <c r="D37" s="121">
        <f>'Fig22'!F$21</f>
        <v>0</v>
      </c>
      <c r="E37" s="122">
        <f>'Fig22'!G$21</f>
        <v>0</v>
      </c>
      <c r="F37" s="121">
        <f>'Fig22'!H$21</f>
        <v>0</v>
      </c>
      <c r="G37" s="123">
        <f>'Fig22'!I$21</f>
        <v>0</v>
      </c>
      <c r="H37" s="112">
        <f>'Fig22'!J$21</f>
        <v>0</v>
      </c>
      <c r="I37" s="112">
        <f>'Fig22'!K$21</f>
        <v>0</v>
      </c>
      <c r="J37" s="113" t="str">
        <f>IF(I37&lt;&gt;0,SUM(I$12:I37)/COUNT(I$12:I37)," ")</f>
        <v xml:space="preserve"> </v>
      </c>
    </row>
    <row r="38" spans="1:10" x14ac:dyDescent="0.25">
      <c r="A38" s="111">
        <v>23</v>
      </c>
      <c r="B38" s="121">
        <f>'Fig23'!D$21</f>
        <v>0</v>
      </c>
      <c r="C38" s="122">
        <f>'Fig23'!E$21</f>
        <v>0</v>
      </c>
      <c r="D38" s="121">
        <f>'Fig23'!F$21</f>
        <v>0</v>
      </c>
      <c r="E38" s="122">
        <f>'Fig23'!G$21</f>
        <v>0</v>
      </c>
      <c r="F38" s="121">
        <f>'Fig23'!H$21</f>
        <v>0</v>
      </c>
      <c r="G38" s="123">
        <f>'Fig23'!I$21</f>
        <v>0</v>
      </c>
      <c r="H38" s="112">
        <f>'Fig23'!J$21</f>
        <v>0</v>
      </c>
      <c r="I38" s="112">
        <f>'Fig23'!K$21</f>
        <v>0</v>
      </c>
      <c r="J38" s="113" t="str">
        <f>IF(I38&lt;&gt;0,SUM(I$12:I38)/COUNT(I$12:I38)," ")</f>
        <v xml:space="preserve"> </v>
      </c>
    </row>
    <row r="39" spans="1:10" ht="15.75" thickBot="1" x14ac:dyDescent="0.3">
      <c r="A39" s="124">
        <v>24</v>
      </c>
      <c r="B39" s="125">
        <f>'Fig24'!D$21</f>
        <v>0</v>
      </c>
      <c r="C39" s="126">
        <f>'Fig24'!E$21</f>
        <v>0</v>
      </c>
      <c r="D39" s="125">
        <f>'Fig24'!F$21</f>
        <v>0</v>
      </c>
      <c r="E39" s="126">
        <f>'Fig24'!G$21</f>
        <v>0</v>
      </c>
      <c r="F39" s="125">
        <f>'Fig24'!H$21</f>
        <v>0</v>
      </c>
      <c r="G39" s="127">
        <f>'Fig24'!I$21</f>
        <v>0</v>
      </c>
      <c r="H39" s="112">
        <f>'Fig24'!J$21</f>
        <v>0</v>
      </c>
      <c r="I39" s="112">
        <f>'Fig24'!K$21</f>
        <v>0</v>
      </c>
      <c r="J39" s="128"/>
    </row>
    <row r="40" spans="1:10" ht="15.75" thickBot="1" x14ac:dyDescent="0.3">
      <c r="A40" s="129"/>
      <c r="B40" s="129"/>
      <c r="C40" s="129"/>
      <c r="D40" s="129"/>
      <c r="E40" s="129"/>
      <c r="F40" s="130" t="s">
        <v>73</v>
      </c>
      <c r="G40" s="131"/>
      <c r="H40" s="189">
        <f>SUM(H12:H39)</f>
        <v>0</v>
      </c>
      <c r="I40" s="112">
        <f>SUM(I12:I39)</f>
        <v>0</v>
      </c>
      <c r="J40" s="102"/>
    </row>
    <row r="41" spans="1:10" ht="15.75" thickBot="1" x14ac:dyDescent="0.3">
      <c r="A41" s="100"/>
      <c r="B41" s="100"/>
      <c r="C41" s="100"/>
      <c r="D41" s="100"/>
      <c r="E41" s="100"/>
      <c r="F41" s="100"/>
      <c r="G41" s="102"/>
      <c r="H41" s="132" t="s">
        <v>59</v>
      </c>
      <c r="I41" s="128">
        <f>I40/24</f>
        <v>0</v>
      </c>
      <c r="J41" s="102"/>
    </row>
    <row r="42" spans="1:10" x14ac:dyDescent="0.25">
      <c r="A42" s="99" t="s">
        <v>51</v>
      </c>
      <c r="B42" s="100"/>
      <c r="C42" s="100"/>
      <c r="D42" s="100"/>
      <c r="E42" s="100"/>
      <c r="F42" s="100"/>
      <c r="G42" s="100"/>
      <c r="H42" s="100"/>
      <c r="I42" s="100"/>
      <c r="J42" s="102"/>
    </row>
    <row r="43" spans="1:10" x14ac:dyDescent="0.25">
      <c r="A43" s="99" t="s">
        <v>52</v>
      </c>
      <c r="B43" s="100"/>
      <c r="C43" s="100"/>
      <c r="D43" s="100"/>
      <c r="E43" s="100"/>
      <c r="F43" s="100"/>
      <c r="G43" s="100"/>
      <c r="H43" s="100"/>
      <c r="I43" s="100"/>
      <c r="J43" s="102"/>
    </row>
    <row r="44" spans="1:10" x14ac:dyDescent="0.25">
      <c r="A44" s="99" t="s">
        <v>53</v>
      </c>
      <c r="B44" s="100"/>
      <c r="C44" s="100"/>
      <c r="D44" s="100"/>
      <c r="E44" s="100"/>
      <c r="F44" s="100"/>
      <c r="G44" s="100"/>
      <c r="H44" s="100"/>
      <c r="I44" s="100"/>
      <c r="J44" s="102"/>
    </row>
    <row r="45" spans="1:10" x14ac:dyDescent="0.25">
      <c r="A45" s="99" t="s">
        <v>54</v>
      </c>
      <c r="B45" s="100"/>
      <c r="C45" s="100"/>
      <c r="D45" s="100"/>
      <c r="E45" s="100"/>
      <c r="F45" s="100"/>
      <c r="G45" s="100"/>
      <c r="H45" s="100"/>
      <c r="I45" s="100"/>
      <c r="J45" s="102"/>
    </row>
    <row r="46" spans="1:10" ht="15.75" thickBot="1" x14ac:dyDescent="0.3">
      <c r="A46" s="99"/>
      <c r="B46" s="133" t="s">
        <v>35</v>
      </c>
      <c r="C46" s="100"/>
      <c r="D46" s="100"/>
      <c r="E46" s="100"/>
      <c r="F46" s="100" t="s">
        <v>55</v>
      </c>
      <c r="G46" s="100"/>
      <c r="H46" s="100"/>
      <c r="I46" s="100"/>
      <c r="J46" s="102"/>
    </row>
    <row r="47" spans="1:10" x14ac:dyDescent="0.25">
      <c r="A47" s="99"/>
      <c r="B47" s="328" t="str">
        <f>IF(ISBLANK(Résultats!C4),"",Résultats!C4)</f>
        <v/>
      </c>
      <c r="C47" s="329"/>
      <c r="D47" s="330"/>
      <c r="E47" s="100"/>
      <c r="F47" s="285"/>
      <c r="G47" s="286"/>
      <c r="H47" s="287"/>
      <c r="I47" s="100"/>
      <c r="J47" s="102"/>
    </row>
    <row r="48" spans="1:10" x14ac:dyDescent="0.25">
      <c r="A48" s="99"/>
      <c r="B48" s="100"/>
      <c r="C48" s="100"/>
      <c r="D48" s="100"/>
      <c r="E48" s="100"/>
      <c r="F48" s="288"/>
      <c r="G48" s="289"/>
      <c r="H48" s="290"/>
      <c r="I48" s="100"/>
      <c r="J48" s="102"/>
    </row>
    <row r="49" spans="1:10" x14ac:dyDescent="0.25">
      <c r="A49" s="99"/>
      <c r="B49" s="100"/>
      <c r="C49" s="100"/>
      <c r="D49" s="100"/>
      <c r="E49" s="100"/>
      <c r="F49" s="288"/>
      <c r="G49" s="289"/>
      <c r="H49" s="290"/>
      <c r="I49" s="100"/>
      <c r="J49" s="102"/>
    </row>
    <row r="50" spans="1:10" x14ac:dyDescent="0.25">
      <c r="A50" s="99"/>
      <c r="B50" s="100"/>
      <c r="C50" s="100"/>
      <c r="D50" s="100"/>
      <c r="E50" s="100"/>
      <c r="F50" s="288"/>
      <c r="G50" s="289"/>
      <c r="H50" s="290"/>
      <c r="I50" s="100"/>
      <c r="J50" s="102"/>
    </row>
    <row r="51" spans="1:10" ht="15.75" thickBot="1" x14ac:dyDescent="0.3">
      <c r="A51" s="99"/>
      <c r="B51" s="100"/>
      <c r="C51" s="100"/>
      <c r="D51" s="100"/>
      <c r="E51" s="100"/>
      <c r="F51" s="291"/>
      <c r="G51" s="226"/>
      <c r="H51" s="292"/>
      <c r="I51" s="100"/>
      <c r="J51" s="102"/>
    </row>
    <row r="52" spans="1:10" ht="15.75" thickBot="1" x14ac:dyDescent="0.3">
      <c r="A52" s="196" t="s">
        <v>74</v>
      </c>
      <c r="B52" s="134"/>
      <c r="C52" s="134"/>
      <c r="D52" s="134"/>
      <c r="E52" s="134"/>
      <c r="F52" s="134"/>
      <c r="G52" s="134"/>
      <c r="H52" s="134"/>
      <c r="I52" s="134"/>
      <c r="J52" s="135"/>
    </row>
  </sheetData>
  <sheetProtection algorithmName="SHA-512" hashValue="zLZ5pIAKF4d7AR6+1h57rQ7b9OCkrBMDUI2bumDaOkilJPvT0+t7f3KW7lWBSjBJ/a+/01L0AkhS7Vya024SGw==" saltValue="z4OqQrRXT5+GDo6ei5QvVw==" spinCount="100000" sheet="1" objects="1" scenarios="1"/>
  <mergeCells count="36">
    <mergeCell ref="C4:G4"/>
    <mergeCell ref="I4:J4"/>
    <mergeCell ref="A1:J1"/>
    <mergeCell ref="B2:G2"/>
    <mergeCell ref="I2:J2"/>
    <mergeCell ref="C3:G3"/>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47:D47"/>
    <mergeCell ref="F47:H5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D1:I22"/>
  <sheetViews>
    <sheetView workbookViewId="0">
      <selection activeCell="D1" sqref="D1:H1"/>
    </sheetView>
  </sheetViews>
  <sheetFormatPr baseColWidth="10" defaultColWidth="10.7109375" defaultRowHeight="15" x14ac:dyDescent="0.25"/>
  <cols>
    <col min="3" max="3" width="16.28515625" customWidth="1"/>
    <col min="4" max="4" width="7.28515625" customWidth="1"/>
    <col min="5" max="5" width="8.42578125" customWidth="1"/>
    <col min="6" max="6" width="8" customWidth="1"/>
    <col min="7" max="7" width="19" customWidth="1"/>
    <col min="8" max="8" width="13.28515625" customWidth="1"/>
  </cols>
  <sheetData>
    <row r="1" spans="4:9" ht="54" customHeight="1" thickBot="1" x14ac:dyDescent="0.3">
      <c r="D1" s="200" t="s">
        <v>75</v>
      </c>
      <c r="E1" s="200" t="s">
        <v>76</v>
      </c>
      <c r="F1" s="200" t="s">
        <v>77</v>
      </c>
      <c r="G1" s="201" t="s">
        <v>45</v>
      </c>
      <c r="H1" s="202" t="s">
        <v>57</v>
      </c>
      <c r="I1" s="1"/>
    </row>
    <row r="2" spans="4:9" x14ac:dyDescent="0.25">
      <c r="D2" s="19"/>
      <c r="E2" s="19"/>
      <c r="F2" s="19"/>
      <c r="G2" s="203">
        <f>D2+E2+F2</f>
        <v>0</v>
      </c>
      <c r="H2" s="19"/>
      <c r="I2" s="1" t="str">
        <f>IF(ISBLANK(Résultats!D8),"Joueur 1",Résultats!D8)</f>
        <v>Joueur 1</v>
      </c>
    </row>
    <row r="3" spans="4:9" x14ac:dyDescent="0.25">
      <c r="D3" s="20"/>
      <c r="E3" s="20"/>
      <c r="F3" s="20"/>
      <c r="G3" s="204">
        <f>D3+E3+F3</f>
        <v>0</v>
      </c>
      <c r="H3" s="20"/>
      <c r="I3" s="207" t="str">
        <f>IF(ISBLANK(Résultats!D9),"Joueur 2",Résultats!D9)</f>
        <v>Joueur 2</v>
      </c>
    </row>
    <row r="4" spans="4:9" x14ac:dyDescent="0.25">
      <c r="D4" s="40"/>
      <c r="E4" s="40"/>
      <c r="F4" s="40"/>
      <c r="G4" s="205">
        <f t="shared" ref="G4:G7" si="0">D4+E4+F4</f>
        <v>0</v>
      </c>
      <c r="H4" s="40"/>
      <c r="I4" s="208" t="str">
        <f>IF(ISBLANK(Résultats!D10),"Joueur 3",Résultats!D10)</f>
        <v>Joueur 3</v>
      </c>
    </row>
    <row r="5" spans="4:9" x14ac:dyDescent="0.25">
      <c r="D5" s="41"/>
      <c r="E5" s="41"/>
      <c r="F5" s="41"/>
      <c r="G5" s="206">
        <f t="shared" si="0"/>
        <v>0</v>
      </c>
      <c r="H5" s="41"/>
      <c r="I5" s="209" t="str">
        <f>IF(ISBLANK(Résultats!D11),"Joueur 4",Résultats!D11)</f>
        <v>Joueur 4</v>
      </c>
    </row>
    <row r="6" spans="4:9" x14ac:dyDescent="0.25">
      <c r="D6" s="19"/>
      <c r="E6" s="19"/>
      <c r="F6" s="19"/>
      <c r="G6" s="203">
        <f t="shared" si="0"/>
        <v>0</v>
      </c>
      <c r="H6" s="19"/>
      <c r="I6" s="1" t="str">
        <f>IF(ISBLANK(Résultats!D12),"Joueur 5",Résultats!D12)</f>
        <v>Joueur 5</v>
      </c>
    </row>
    <row r="7" spans="4:9" x14ac:dyDescent="0.25">
      <c r="D7" s="20"/>
      <c r="E7" s="20"/>
      <c r="F7" s="20"/>
      <c r="G7" s="204">
        <f t="shared" si="0"/>
        <v>0</v>
      </c>
      <c r="H7" s="20"/>
      <c r="I7" s="207" t="str">
        <f>IF(ISBLANK(Résultats!D13),"Joueur 6",Résultats!D13)</f>
        <v>Joueur 6</v>
      </c>
    </row>
    <row r="8" spans="4:9" x14ac:dyDescent="0.25">
      <c r="D8" s="40"/>
      <c r="E8" s="40"/>
      <c r="F8" s="40"/>
      <c r="G8" s="205">
        <f t="shared" ref="G8:G13" si="1">D8+E8+F8</f>
        <v>0</v>
      </c>
      <c r="H8" s="40"/>
      <c r="I8" s="208" t="str">
        <f>IF(ISBLANK(Résultats!D14),"Joueur 7",Résultats!D14)</f>
        <v>Joueur 7</v>
      </c>
    </row>
    <row r="9" spans="4:9" x14ac:dyDescent="0.25">
      <c r="D9" s="41"/>
      <c r="E9" s="41"/>
      <c r="F9" s="41"/>
      <c r="G9" s="206">
        <f t="shared" si="1"/>
        <v>0</v>
      </c>
      <c r="H9" s="41"/>
      <c r="I9" s="209" t="str">
        <f>IF(ISBLANK(Résultats!D15),"Joueur 8",Résultats!D15)</f>
        <v>Joueur 8</v>
      </c>
    </row>
    <row r="10" spans="4:9" x14ac:dyDescent="0.25">
      <c r="D10" s="19"/>
      <c r="E10" s="19"/>
      <c r="F10" s="19"/>
      <c r="G10" s="203">
        <f t="shared" si="1"/>
        <v>0</v>
      </c>
      <c r="H10" s="19"/>
      <c r="I10" s="1" t="str">
        <f>IF(ISBLANK(Résultats!D16),"Joueur 9",Résultats!D16)</f>
        <v>Joueur 9</v>
      </c>
    </row>
    <row r="11" spans="4:9" x14ac:dyDescent="0.25">
      <c r="D11" s="20"/>
      <c r="E11" s="20"/>
      <c r="F11" s="20"/>
      <c r="G11" s="204">
        <f t="shared" si="1"/>
        <v>0</v>
      </c>
      <c r="H11" s="20"/>
      <c r="I11" s="207" t="str">
        <f>IF(ISBLANK(Résultats!D17),"Joueur 10",Résultats!D17)</f>
        <v>Joueur 10</v>
      </c>
    </row>
    <row r="12" spans="4:9" x14ac:dyDescent="0.25">
      <c r="D12" s="40"/>
      <c r="E12" s="40"/>
      <c r="F12" s="40"/>
      <c r="G12" s="205">
        <f t="shared" si="1"/>
        <v>0</v>
      </c>
      <c r="H12" s="40"/>
      <c r="I12" s="208" t="str">
        <f>IF(ISBLANK(Résultats!D18),"Joueur 11",Résultats!D18)</f>
        <v>Joueur 11</v>
      </c>
    </row>
    <row r="13" spans="4:9" x14ac:dyDescent="0.25">
      <c r="D13" s="41"/>
      <c r="E13" s="41"/>
      <c r="F13" s="41"/>
      <c r="G13" s="206">
        <f t="shared" si="1"/>
        <v>0</v>
      </c>
      <c r="H13" s="41"/>
      <c r="I13" s="209" t="str">
        <f>IF(ISBLANK(Résultats!D19),"Joueur 12",Résultats!D19)</f>
        <v>Joueur 12</v>
      </c>
    </row>
    <row r="14" spans="4:9" x14ac:dyDescent="0.25">
      <c r="D14" s="19"/>
      <c r="E14" s="19"/>
      <c r="F14" s="19"/>
      <c r="G14" s="203">
        <f>D14+E14+F14</f>
        <v>0</v>
      </c>
      <c r="H14" s="19"/>
      <c r="I14" s="1" t="str">
        <f>IF(ISBLANK(Résultats!D20),"Joueur 13",Résultats!D20)</f>
        <v>Joueur 13</v>
      </c>
    </row>
    <row r="15" spans="4:9" x14ac:dyDescent="0.25">
      <c r="D15" s="20"/>
      <c r="E15" s="20"/>
      <c r="F15" s="20"/>
      <c r="G15" s="204">
        <f>D15+E15+F15</f>
        <v>0</v>
      </c>
      <c r="H15" s="20"/>
      <c r="I15" s="207" t="str">
        <f>IF(ISBLANK(Résultats!D21),"Joueur 14",Résultats!D21)</f>
        <v>Joueur 14</v>
      </c>
    </row>
    <row r="16" spans="4:9" x14ac:dyDescent="0.25">
      <c r="D16" s="40"/>
      <c r="E16" s="40"/>
      <c r="F16" s="40"/>
      <c r="G16" s="205">
        <f t="shared" ref="G16:G17" si="2">D16+E16+F16</f>
        <v>0</v>
      </c>
      <c r="H16" s="40"/>
      <c r="I16" s="208" t="str">
        <f>IF(ISBLANK(Résultats!D22),"Joueur 15",Résultats!D22)</f>
        <v>Joueur 15</v>
      </c>
    </row>
    <row r="17" spans="4:9" x14ac:dyDescent="0.25">
      <c r="D17" s="41"/>
      <c r="E17" s="41"/>
      <c r="F17" s="41"/>
      <c r="G17" s="206">
        <f t="shared" si="2"/>
        <v>0</v>
      </c>
      <c r="H17" s="41"/>
      <c r="I17" s="209" t="str">
        <f>IF(ISBLANK(Résultats!D23),"Joueur 16",Résultats!D23)</f>
        <v>Joueur 16</v>
      </c>
    </row>
    <row r="18" spans="4:9" x14ac:dyDescent="0.25">
      <c r="D18" s="19"/>
      <c r="E18" s="19"/>
      <c r="F18" s="19"/>
      <c r="G18" s="203">
        <f>D18+E18+F18</f>
        <v>0</v>
      </c>
      <c r="H18" s="19"/>
      <c r="I18" s="1" t="str">
        <f>IF(ISBLANK(Résultats!D24),"Joueur 17",Résultats!D24)</f>
        <v>Joueur 17</v>
      </c>
    </row>
    <row r="19" spans="4:9" x14ac:dyDescent="0.25">
      <c r="D19" s="20"/>
      <c r="E19" s="20"/>
      <c r="F19" s="20"/>
      <c r="G19" s="204">
        <f>D19+E19+F19</f>
        <v>0</v>
      </c>
      <c r="H19" s="20"/>
      <c r="I19" s="207" t="str">
        <f>IF(ISBLANK(Résultats!D25),"Joueur 18",Résultats!D25)</f>
        <v>Joueur 18</v>
      </c>
    </row>
    <row r="20" spans="4:9" x14ac:dyDescent="0.25">
      <c r="D20" s="40"/>
      <c r="E20" s="40"/>
      <c r="F20" s="40"/>
      <c r="G20" s="205">
        <f t="shared" ref="G20:G21" si="3">D20+E20+F20</f>
        <v>0</v>
      </c>
      <c r="H20" s="40"/>
      <c r="I20" s="208" t="str">
        <f>IF(ISBLANK(Résultats!D26),"Joueur 19",Résultats!D26)</f>
        <v>Joueur 19</v>
      </c>
    </row>
    <row r="21" spans="4:9" x14ac:dyDescent="0.25">
      <c r="D21" s="41"/>
      <c r="E21" s="41"/>
      <c r="F21" s="41"/>
      <c r="G21" s="206">
        <f t="shared" si="3"/>
        <v>0</v>
      </c>
      <c r="H21" s="41"/>
      <c r="I21" s="209" t="str">
        <f>IF(ISBLANK(Résultats!D27),"Joueur 20",Résultats!D27)</f>
        <v>Joueur 20</v>
      </c>
    </row>
    <row r="22" spans="4:9" x14ac:dyDescent="0.25">
      <c r="D22" s="192" t="s">
        <v>74</v>
      </c>
    </row>
  </sheetData>
  <sheetProtection algorithmName="SHA-512" hashValue="hBNlF6huQ+KpwEx3hqcyr9K0FG2RRYtSoW8ziR+FejxrxGwrETrNNJBpvIRedngvGaon/TjG/jQqXmchYQRG4w==" saltValue="kx9vDMsTQpDMB22MQlFfoQ=="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D1:I22"/>
  <sheetViews>
    <sheetView workbookViewId="0">
      <selection activeCell="D1" sqref="D1:H1"/>
    </sheetView>
  </sheetViews>
  <sheetFormatPr baseColWidth="10" defaultColWidth="10.7109375" defaultRowHeight="15" x14ac:dyDescent="0.25"/>
  <cols>
    <col min="3" max="3" width="16.28515625" customWidth="1"/>
    <col min="4" max="4" width="7.28515625" customWidth="1"/>
    <col min="5" max="5" width="8.42578125" customWidth="1"/>
    <col min="6" max="6" width="8" customWidth="1"/>
    <col min="7" max="7" width="19" customWidth="1"/>
    <col min="8" max="8" width="13.28515625" customWidth="1"/>
  </cols>
  <sheetData>
    <row r="1" spans="4:9" ht="54" customHeight="1" thickBot="1" x14ac:dyDescent="0.3">
      <c r="D1" s="200" t="s">
        <v>75</v>
      </c>
      <c r="E1" s="200" t="s">
        <v>76</v>
      </c>
      <c r="F1" s="200" t="s">
        <v>77</v>
      </c>
      <c r="G1" s="201" t="s">
        <v>45</v>
      </c>
      <c r="H1" s="202" t="s">
        <v>57</v>
      </c>
      <c r="I1" s="1"/>
    </row>
    <row r="2" spans="4:9" x14ac:dyDescent="0.25">
      <c r="D2" s="19"/>
      <c r="E2" s="19"/>
      <c r="F2" s="19"/>
      <c r="G2" s="203">
        <f>D2+E2+F2</f>
        <v>0</v>
      </c>
      <c r="H2" s="19"/>
      <c r="I2" s="1" t="str">
        <f>IF(ISBLANK(Résultats!D8),"Joueur 1",Résultats!D8)</f>
        <v>Joueur 1</v>
      </c>
    </row>
    <row r="3" spans="4:9" x14ac:dyDescent="0.25">
      <c r="D3" s="20"/>
      <c r="E3" s="20"/>
      <c r="F3" s="20"/>
      <c r="G3" s="204">
        <f>D3+E3+F3</f>
        <v>0</v>
      </c>
      <c r="H3" s="20"/>
      <c r="I3" s="207" t="str">
        <f>IF(ISBLANK(Résultats!D9),"Joueur 2",Résultats!D9)</f>
        <v>Joueur 2</v>
      </c>
    </row>
    <row r="4" spans="4:9" x14ac:dyDescent="0.25">
      <c r="D4" s="40"/>
      <c r="E4" s="40"/>
      <c r="F4" s="40"/>
      <c r="G4" s="205">
        <f t="shared" ref="G4:G7" si="0">D4+E4+F4</f>
        <v>0</v>
      </c>
      <c r="H4" s="40"/>
      <c r="I4" s="208" t="str">
        <f>IF(ISBLANK(Résultats!D10),"Joueur 3",Résultats!D10)</f>
        <v>Joueur 3</v>
      </c>
    </row>
    <row r="5" spans="4:9" x14ac:dyDescent="0.25">
      <c r="D5" s="41"/>
      <c r="E5" s="41"/>
      <c r="F5" s="41"/>
      <c r="G5" s="206">
        <f t="shared" si="0"/>
        <v>0</v>
      </c>
      <c r="H5" s="41"/>
      <c r="I5" s="209" t="str">
        <f>IF(ISBLANK(Résultats!D11),"Joueur 4",Résultats!D11)</f>
        <v>Joueur 4</v>
      </c>
    </row>
    <row r="6" spans="4:9" x14ac:dyDescent="0.25">
      <c r="D6" s="19"/>
      <c r="E6" s="19"/>
      <c r="F6" s="19"/>
      <c r="G6" s="203">
        <f t="shared" si="0"/>
        <v>0</v>
      </c>
      <c r="H6" s="19"/>
      <c r="I6" s="1" t="str">
        <f>IF(ISBLANK(Résultats!D12),"Joueur 5",Résultats!D12)</f>
        <v>Joueur 5</v>
      </c>
    </row>
    <row r="7" spans="4:9" x14ac:dyDescent="0.25">
      <c r="D7" s="20"/>
      <c r="E7" s="20"/>
      <c r="F7" s="20"/>
      <c r="G7" s="204">
        <f t="shared" si="0"/>
        <v>0</v>
      </c>
      <c r="H7" s="20"/>
      <c r="I7" s="207" t="str">
        <f>IF(ISBLANK(Résultats!D13),"Joueur 6",Résultats!D13)</f>
        <v>Joueur 6</v>
      </c>
    </row>
    <row r="8" spans="4:9" x14ac:dyDescent="0.25">
      <c r="D8" s="40"/>
      <c r="E8" s="40"/>
      <c r="F8" s="40"/>
      <c r="G8" s="205">
        <f t="shared" ref="G8:G13" si="1">D8+E8+F8</f>
        <v>0</v>
      </c>
      <c r="H8" s="40"/>
      <c r="I8" s="208" t="str">
        <f>IF(ISBLANK(Résultats!D14),"Joueur 7",Résultats!D14)</f>
        <v>Joueur 7</v>
      </c>
    </row>
    <row r="9" spans="4:9" x14ac:dyDescent="0.25">
      <c r="D9" s="41"/>
      <c r="E9" s="41"/>
      <c r="F9" s="41"/>
      <c r="G9" s="206">
        <f t="shared" si="1"/>
        <v>0</v>
      </c>
      <c r="H9" s="41"/>
      <c r="I9" s="209" t="str">
        <f>IF(ISBLANK(Résultats!D15),"Joueur 8",Résultats!D15)</f>
        <v>Joueur 8</v>
      </c>
    </row>
    <row r="10" spans="4:9" x14ac:dyDescent="0.25">
      <c r="D10" s="19"/>
      <c r="E10" s="19"/>
      <c r="F10" s="19"/>
      <c r="G10" s="203">
        <f t="shared" si="1"/>
        <v>0</v>
      </c>
      <c r="H10" s="19"/>
      <c r="I10" s="1" t="str">
        <f>IF(ISBLANK(Résultats!D16),"Joueur 9",Résultats!D16)</f>
        <v>Joueur 9</v>
      </c>
    </row>
    <row r="11" spans="4:9" x14ac:dyDescent="0.25">
      <c r="D11" s="20"/>
      <c r="E11" s="20"/>
      <c r="F11" s="20"/>
      <c r="G11" s="204">
        <f t="shared" si="1"/>
        <v>0</v>
      </c>
      <c r="H11" s="20"/>
      <c r="I11" s="207" t="str">
        <f>IF(ISBLANK(Résultats!D17),"Joueur 10",Résultats!D17)</f>
        <v>Joueur 10</v>
      </c>
    </row>
    <row r="12" spans="4:9" x14ac:dyDescent="0.25">
      <c r="D12" s="40"/>
      <c r="E12" s="40"/>
      <c r="F12" s="40"/>
      <c r="G12" s="205">
        <f t="shared" si="1"/>
        <v>0</v>
      </c>
      <c r="H12" s="40"/>
      <c r="I12" s="208" t="str">
        <f>IF(ISBLANK(Résultats!D18),"Joueur 11",Résultats!D18)</f>
        <v>Joueur 11</v>
      </c>
    </row>
    <row r="13" spans="4:9" x14ac:dyDescent="0.25">
      <c r="D13" s="41"/>
      <c r="E13" s="41"/>
      <c r="F13" s="41"/>
      <c r="G13" s="206">
        <f t="shared" si="1"/>
        <v>0</v>
      </c>
      <c r="H13" s="41"/>
      <c r="I13" s="209" t="str">
        <f>IF(ISBLANK(Résultats!D19),"Joueur 12",Résultats!D19)</f>
        <v>Joueur 12</v>
      </c>
    </row>
    <row r="14" spans="4:9" x14ac:dyDescent="0.25">
      <c r="D14" s="19"/>
      <c r="E14" s="19"/>
      <c r="F14" s="19"/>
      <c r="G14" s="203">
        <f>D14+E14+F14</f>
        <v>0</v>
      </c>
      <c r="H14" s="19"/>
      <c r="I14" s="1" t="str">
        <f>IF(ISBLANK(Résultats!D20),"Joueur 13",Résultats!D20)</f>
        <v>Joueur 13</v>
      </c>
    </row>
    <row r="15" spans="4:9" x14ac:dyDescent="0.25">
      <c r="D15" s="20"/>
      <c r="E15" s="20"/>
      <c r="F15" s="20"/>
      <c r="G15" s="204">
        <f>D15+E15+F15</f>
        <v>0</v>
      </c>
      <c r="H15" s="20"/>
      <c r="I15" s="207" t="str">
        <f>IF(ISBLANK(Résultats!D21),"Joueur 14",Résultats!D21)</f>
        <v>Joueur 14</v>
      </c>
    </row>
    <row r="16" spans="4:9" x14ac:dyDescent="0.25">
      <c r="D16" s="40"/>
      <c r="E16" s="40"/>
      <c r="F16" s="40"/>
      <c r="G16" s="205">
        <f t="shared" ref="G16:G17" si="2">D16+E16+F16</f>
        <v>0</v>
      </c>
      <c r="H16" s="40"/>
      <c r="I16" s="208" t="str">
        <f>IF(ISBLANK(Résultats!D22),"Joueur 15",Résultats!D22)</f>
        <v>Joueur 15</v>
      </c>
    </row>
    <row r="17" spans="4:9" x14ac:dyDescent="0.25">
      <c r="D17" s="41"/>
      <c r="E17" s="41"/>
      <c r="F17" s="41"/>
      <c r="G17" s="206">
        <f t="shared" si="2"/>
        <v>0</v>
      </c>
      <c r="H17" s="41"/>
      <c r="I17" s="209" t="str">
        <f>IF(ISBLANK(Résultats!D23),"Joueur 16",Résultats!D23)</f>
        <v>Joueur 16</v>
      </c>
    </row>
    <row r="18" spans="4:9" x14ac:dyDescent="0.25">
      <c r="D18" s="19"/>
      <c r="E18" s="19"/>
      <c r="F18" s="19"/>
      <c r="G18" s="203">
        <f>D18+E18+F18</f>
        <v>0</v>
      </c>
      <c r="H18" s="19"/>
      <c r="I18" s="1" t="str">
        <f>IF(ISBLANK(Résultats!D24),"Joueur 17",Résultats!D24)</f>
        <v>Joueur 17</v>
      </c>
    </row>
    <row r="19" spans="4:9" x14ac:dyDescent="0.25">
      <c r="D19" s="20"/>
      <c r="E19" s="20"/>
      <c r="F19" s="20"/>
      <c r="G19" s="204">
        <f>D19+E19+F19</f>
        <v>0</v>
      </c>
      <c r="H19" s="20"/>
      <c r="I19" s="207" t="str">
        <f>IF(ISBLANK(Résultats!D25),"Joueur 18",Résultats!D25)</f>
        <v>Joueur 18</v>
      </c>
    </row>
    <row r="20" spans="4:9" x14ac:dyDescent="0.25">
      <c r="D20" s="40"/>
      <c r="E20" s="40"/>
      <c r="F20" s="40"/>
      <c r="G20" s="205">
        <f t="shared" ref="G20:G21" si="3">D20+E20+F20</f>
        <v>0</v>
      </c>
      <c r="H20" s="40"/>
      <c r="I20" s="208" t="str">
        <f>IF(ISBLANK(Résultats!D26),"Joueur 19",Résultats!D26)</f>
        <v>Joueur 19</v>
      </c>
    </row>
    <row r="21" spans="4:9" x14ac:dyDescent="0.25">
      <c r="D21" s="41"/>
      <c r="E21" s="41"/>
      <c r="F21" s="41"/>
      <c r="G21" s="206">
        <f t="shared" si="3"/>
        <v>0</v>
      </c>
      <c r="H21" s="41"/>
      <c r="I21" s="209" t="str">
        <f>IF(ISBLANK(Résultats!D27),"Joueur 20",Résultats!D27)</f>
        <v>Joueur 20</v>
      </c>
    </row>
    <row r="22" spans="4:9" x14ac:dyDescent="0.25">
      <c r="D22" s="192" t="s">
        <v>74</v>
      </c>
    </row>
  </sheetData>
  <sheetProtection algorithmName="SHA-512" hashValue="qSEoizV/PK4N8kqH3B7tLsfj0WQXRn6nbRgDDLoDx741UfP+ghmwRSuCLM5KEJ2khOacISEQ196eCSEX8zTiWQ==" saltValue="dl7YhIrN1ckhXUjsX8KCiA=="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D1:I22"/>
  <sheetViews>
    <sheetView workbookViewId="0">
      <selection activeCell="D1" sqref="D1:H1"/>
    </sheetView>
  </sheetViews>
  <sheetFormatPr baseColWidth="10" defaultColWidth="10.7109375" defaultRowHeight="15" x14ac:dyDescent="0.25"/>
  <cols>
    <col min="3" max="3" width="16.28515625" customWidth="1"/>
    <col min="4" max="4" width="7.28515625" customWidth="1"/>
    <col min="5" max="5" width="8.42578125" customWidth="1"/>
    <col min="6" max="6" width="8" customWidth="1"/>
    <col min="7" max="7" width="19" customWidth="1"/>
    <col min="8" max="8" width="13.28515625" customWidth="1"/>
  </cols>
  <sheetData>
    <row r="1" spans="4:9" ht="54" customHeight="1" thickBot="1" x14ac:dyDescent="0.3">
      <c r="D1" s="200" t="s">
        <v>75</v>
      </c>
      <c r="E1" s="200" t="s">
        <v>76</v>
      </c>
      <c r="F1" s="200" t="s">
        <v>77</v>
      </c>
      <c r="G1" s="201" t="s">
        <v>45</v>
      </c>
      <c r="H1" s="202" t="s">
        <v>57</v>
      </c>
      <c r="I1" s="1"/>
    </row>
    <row r="2" spans="4:9" x14ac:dyDescent="0.25">
      <c r="D2" s="19"/>
      <c r="E2" s="19"/>
      <c r="F2" s="19"/>
      <c r="G2" s="203">
        <f>D2+E2+F2</f>
        <v>0</v>
      </c>
      <c r="H2" s="19"/>
      <c r="I2" s="1" t="str">
        <f>IF(ISBLANK(Résultats!D8),"Joueur 1",Résultats!D8)</f>
        <v>Joueur 1</v>
      </c>
    </row>
    <row r="3" spans="4:9" x14ac:dyDescent="0.25">
      <c r="D3" s="20"/>
      <c r="E3" s="20"/>
      <c r="F3" s="20"/>
      <c r="G3" s="204">
        <f>D3+E3+F3</f>
        <v>0</v>
      </c>
      <c r="H3" s="20"/>
      <c r="I3" s="207" t="str">
        <f>IF(ISBLANK(Résultats!D9),"Joueur 2",Résultats!D9)</f>
        <v>Joueur 2</v>
      </c>
    </row>
    <row r="4" spans="4:9" x14ac:dyDescent="0.25">
      <c r="D4" s="40"/>
      <c r="E4" s="40"/>
      <c r="F4" s="40"/>
      <c r="G4" s="205">
        <f t="shared" ref="G4:G7" si="0">D4+E4+F4</f>
        <v>0</v>
      </c>
      <c r="H4" s="40"/>
      <c r="I4" s="208" t="str">
        <f>IF(ISBLANK(Résultats!D10),"Joueur 3",Résultats!D10)</f>
        <v>Joueur 3</v>
      </c>
    </row>
    <row r="5" spans="4:9" x14ac:dyDescent="0.25">
      <c r="D5" s="41"/>
      <c r="E5" s="41"/>
      <c r="F5" s="41"/>
      <c r="G5" s="206">
        <f t="shared" si="0"/>
        <v>0</v>
      </c>
      <c r="H5" s="41"/>
      <c r="I5" s="209" t="str">
        <f>IF(ISBLANK(Résultats!D11),"Joueur 4",Résultats!D11)</f>
        <v>Joueur 4</v>
      </c>
    </row>
    <row r="6" spans="4:9" x14ac:dyDescent="0.25">
      <c r="D6" s="19"/>
      <c r="E6" s="19"/>
      <c r="F6" s="19"/>
      <c r="G6" s="203">
        <f t="shared" si="0"/>
        <v>0</v>
      </c>
      <c r="H6" s="19"/>
      <c r="I6" s="1" t="str">
        <f>IF(ISBLANK(Résultats!D12),"Joueur 5",Résultats!D12)</f>
        <v>Joueur 5</v>
      </c>
    </row>
    <row r="7" spans="4:9" x14ac:dyDescent="0.25">
      <c r="D7" s="20"/>
      <c r="E7" s="20"/>
      <c r="F7" s="20"/>
      <c r="G7" s="204">
        <f t="shared" si="0"/>
        <v>0</v>
      </c>
      <c r="H7" s="20"/>
      <c r="I7" s="207" t="str">
        <f>IF(ISBLANK(Résultats!D13),"Joueur 6",Résultats!D13)</f>
        <v>Joueur 6</v>
      </c>
    </row>
    <row r="8" spans="4:9" x14ac:dyDescent="0.25">
      <c r="D8" s="40"/>
      <c r="E8" s="40"/>
      <c r="F8" s="40"/>
      <c r="G8" s="205">
        <f t="shared" ref="G8:G13" si="1">D8+E8+F8</f>
        <v>0</v>
      </c>
      <c r="H8" s="40"/>
      <c r="I8" s="208" t="str">
        <f>IF(ISBLANK(Résultats!D14),"Joueur 7",Résultats!D14)</f>
        <v>Joueur 7</v>
      </c>
    </row>
    <row r="9" spans="4:9" x14ac:dyDescent="0.25">
      <c r="D9" s="41"/>
      <c r="E9" s="41"/>
      <c r="F9" s="41"/>
      <c r="G9" s="206">
        <f t="shared" si="1"/>
        <v>0</v>
      </c>
      <c r="H9" s="41"/>
      <c r="I9" s="209" t="str">
        <f>IF(ISBLANK(Résultats!D15),"Joueur 8",Résultats!D15)</f>
        <v>Joueur 8</v>
      </c>
    </row>
    <row r="10" spans="4:9" x14ac:dyDescent="0.25">
      <c r="D10" s="19"/>
      <c r="E10" s="19"/>
      <c r="F10" s="19"/>
      <c r="G10" s="203">
        <f t="shared" si="1"/>
        <v>0</v>
      </c>
      <c r="H10" s="19"/>
      <c r="I10" s="1" t="str">
        <f>IF(ISBLANK(Résultats!D16),"Joueur 9",Résultats!D16)</f>
        <v>Joueur 9</v>
      </c>
    </row>
    <row r="11" spans="4:9" x14ac:dyDescent="0.25">
      <c r="D11" s="20"/>
      <c r="E11" s="20"/>
      <c r="F11" s="20"/>
      <c r="G11" s="204">
        <f t="shared" si="1"/>
        <v>0</v>
      </c>
      <c r="H11" s="20"/>
      <c r="I11" s="207" t="str">
        <f>IF(ISBLANK(Résultats!D17),"Joueur 10",Résultats!D17)</f>
        <v>Joueur 10</v>
      </c>
    </row>
    <row r="12" spans="4:9" x14ac:dyDescent="0.25">
      <c r="D12" s="40"/>
      <c r="E12" s="40"/>
      <c r="F12" s="40"/>
      <c r="G12" s="205">
        <f t="shared" si="1"/>
        <v>0</v>
      </c>
      <c r="H12" s="40"/>
      <c r="I12" s="208" t="str">
        <f>IF(ISBLANK(Résultats!D18),"Joueur 11",Résultats!D18)</f>
        <v>Joueur 11</v>
      </c>
    </row>
    <row r="13" spans="4:9" x14ac:dyDescent="0.25">
      <c r="D13" s="41"/>
      <c r="E13" s="41"/>
      <c r="F13" s="41"/>
      <c r="G13" s="206">
        <f t="shared" si="1"/>
        <v>0</v>
      </c>
      <c r="H13" s="41"/>
      <c r="I13" s="209" t="str">
        <f>IF(ISBLANK(Résultats!D19),"Joueur 12",Résultats!D19)</f>
        <v>Joueur 12</v>
      </c>
    </row>
    <row r="14" spans="4:9" x14ac:dyDescent="0.25">
      <c r="D14" s="19"/>
      <c r="E14" s="19"/>
      <c r="F14" s="19"/>
      <c r="G14" s="203">
        <f>D14+E14+F14</f>
        <v>0</v>
      </c>
      <c r="H14" s="19"/>
      <c r="I14" s="1" t="str">
        <f>IF(ISBLANK(Résultats!D20),"Joueur 13",Résultats!D20)</f>
        <v>Joueur 13</v>
      </c>
    </row>
    <row r="15" spans="4:9" x14ac:dyDescent="0.25">
      <c r="D15" s="20"/>
      <c r="E15" s="20"/>
      <c r="F15" s="20"/>
      <c r="G15" s="204">
        <f>D15+E15+F15</f>
        <v>0</v>
      </c>
      <c r="H15" s="20"/>
      <c r="I15" s="207" t="str">
        <f>IF(ISBLANK(Résultats!D21),"Joueur 14",Résultats!D21)</f>
        <v>Joueur 14</v>
      </c>
    </row>
    <row r="16" spans="4:9" x14ac:dyDescent="0.25">
      <c r="D16" s="40"/>
      <c r="E16" s="40"/>
      <c r="F16" s="40"/>
      <c r="G16" s="205">
        <f t="shared" ref="G16:G17" si="2">D16+E16+F16</f>
        <v>0</v>
      </c>
      <c r="H16" s="40"/>
      <c r="I16" s="208" t="str">
        <f>IF(ISBLANK(Résultats!D22),"Joueur 15",Résultats!D22)</f>
        <v>Joueur 15</v>
      </c>
    </row>
    <row r="17" spans="4:9" x14ac:dyDescent="0.25">
      <c r="D17" s="41"/>
      <c r="E17" s="41"/>
      <c r="F17" s="41"/>
      <c r="G17" s="206">
        <f t="shared" si="2"/>
        <v>0</v>
      </c>
      <c r="H17" s="41"/>
      <c r="I17" s="209" t="str">
        <f>IF(ISBLANK(Résultats!D23),"Joueur 16",Résultats!D23)</f>
        <v>Joueur 16</v>
      </c>
    </row>
    <row r="18" spans="4:9" x14ac:dyDescent="0.25">
      <c r="D18" s="19"/>
      <c r="E18" s="19"/>
      <c r="F18" s="19"/>
      <c r="G18" s="203">
        <f>D18+E18+F18</f>
        <v>0</v>
      </c>
      <c r="H18" s="19"/>
      <c r="I18" s="1" t="str">
        <f>IF(ISBLANK(Résultats!D24),"Joueur 17",Résultats!D24)</f>
        <v>Joueur 17</v>
      </c>
    </row>
    <row r="19" spans="4:9" x14ac:dyDescent="0.25">
      <c r="D19" s="20"/>
      <c r="E19" s="20"/>
      <c r="F19" s="20"/>
      <c r="G19" s="204">
        <f>D19+E19+F19</f>
        <v>0</v>
      </c>
      <c r="H19" s="20"/>
      <c r="I19" s="207" t="str">
        <f>IF(ISBLANK(Résultats!D25),"Joueur 18",Résultats!D25)</f>
        <v>Joueur 18</v>
      </c>
    </row>
    <row r="20" spans="4:9" x14ac:dyDescent="0.25">
      <c r="D20" s="40"/>
      <c r="E20" s="40"/>
      <c r="F20" s="40"/>
      <c r="G20" s="205">
        <f t="shared" ref="G20:G21" si="3">D20+E20+F20</f>
        <v>0</v>
      </c>
      <c r="H20" s="40"/>
      <c r="I20" s="208" t="str">
        <f>IF(ISBLANK(Résultats!D26),"Joueur 19",Résultats!D26)</f>
        <v>Joueur 19</v>
      </c>
    </row>
    <row r="21" spans="4:9" x14ac:dyDescent="0.25">
      <c r="D21" s="41"/>
      <c r="E21" s="41"/>
      <c r="F21" s="41"/>
      <c r="G21" s="206">
        <f t="shared" si="3"/>
        <v>0</v>
      </c>
      <c r="H21" s="41"/>
      <c r="I21" s="209" t="str">
        <f>IF(ISBLANK(Résultats!D27),"Joueur 20",Résultats!D27)</f>
        <v>Joueur 20</v>
      </c>
    </row>
    <row r="22" spans="4:9" x14ac:dyDescent="0.25">
      <c r="D22" s="192" t="s">
        <v>74</v>
      </c>
    </row>
  </sheetData>
  <sheetProtection algorithmName="SHA-512" hashValue="bsqoX4R9N5Vp6787+sJ5Xya+YJMzUlRDynON7yDbXss7mlfOHU7No6yR+QpwjSjy+wnjOCZFYM1GWmNROeo76Q==" saltValue="lPYPmrHdj/ecnCwQ6HWuyA==" spinCount="100000" sheet="1" objects="1" scenarios="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D1:I22"/>
  <sheetViews>
    <sheetView workbookViewId="0">
      <selection activeCell="D1" sqref="D1:H1"/>
    </sheetView>
  </sheetViews>
  <sheetFormatPr baseColWidth="10" defaultColWidth="10.7109375" defaultRowHeight="15" x14ac:dyDescent="0.25"/>
  <cols>
    <col min="3" max="3" width="16.28515625" customWidth="1"/>
    <col min="4" max="4" width="7.28515625" customWidth="1"/>
    <col min="5" max="5" width="8.42578125" customWidth="1"/>
    <col min="6" max="6" width="8" customWidth="1"/>
    <col min="7" max="7" width="19" customWidth="1"/>
    <col min="8" max="8" width="13.28515625" customWidth="1"/>
  </cols>
  <sheetData>
    <row r="1" spans="4:9" ht="54" customHeight="1" thickBot="1" x14ac:dyDescent="0.3">
      <c r="D1" s="200" t="s">
        <v>75</v>
      </c>
      <c r="E1" s="200" t="s">
        <v>76</v>
      </c>
      <c r="F1" s="200" t="s">
        <v>77</v>
      </c>
      <c r="G1" s="201" t="s">
        <v>45</v>
      </c>
      <c r="H1" s="202" t="s">
        <v>57</v>
      </c>
      <c r="I1" s="1"/>
    </row>
    <row r="2" spans="4:9" x14ac:dyDescent="0.25">
      <c r="D2" s="19"/>
      <c r="E2" s="19"/>
      <c r="F2" s="19"/>
      <c r="G2" s="203">
        <f>D2+E2+F2</f>
        <v>0</v>
      </c>
      <c r="H2" s="19"/>
      <c r="I2" s="1" t="str">
        <f>IF(ISBLANK(Résultats!D8),"Joueur 1",Résultats!D8)</f>
        <v>Joueur 1</v>
      </c>
    </row>
    <row r="3" spans="4:9" x14ac:dyDescent="0.25">
      <c r="D3" s="20"/>
      <c r="E3" s="20"/>
      <c r="F3" s="20"/>
      <c r="G3" s="204">
        <f>D3+E3+F3</f>
        <v>0</v>
      </c>
      <c r="H3" s="20"/>
      <c r="I3" s="207" t="str">
        <f>IF(ISBLANK(Résultats!D9),"Joueur 2",Résultats!D9)</f>
        <v>Joueur 2</v>
      </c>
    </row>
    <row r="4" spans="4:9" x14ac:dyDescent="0.25">
      <c r="D4" s="40"/>
      <c r="E4" s="40"/>
      <c r="F4" s="40"/>
      <c r="G4" s="205">
        <f t="shared" ref="G4:G7" si="0">D4+E4+F4</f>
        <v>0</v>
      </c>
      <c r="H4" s="40"/>
      <c r="I4" s="208" t="str">
        <f>IF(ISBLANK(Résultats!D10),"Joueur 3",Résultats!D10)</f>
        <v>Joueur 3</v>
      </c>
    </row>
    <row r="5" spans="4:9" x14ac:dyDescent="0.25">
      <c r="D5" s="41"/>
      <c r="E5" s="41"/>
      <c r="F5" s="41"/>
      <c r="G5" s="206">
        <f t="shared" si="0"/>
        <v>0</v>
      </c>
      <c r="H5" s="41"/>
      <c r="I5" s="209" t="str">
        <f>IF(ISBLANK(Résultats!D11),"Joueur 4",Résultats!D11)</f>
        <v>Joueur 4</v>
      </c>
    </row>
    <row r="6" spans="4:9" x14ac:dyDescent="0.25">
      <c r="D6" s="19"/>
      <c r="E6" s="19"/>
      <c r="F6" s="19"/>
      <c r="G6" s="203">
        <f t="shared" si="0"/>
        <v>0</v>
      </c>
      <c r="H6" s="19"/>
      <c r="I6" s="1" t="str">
        <f>IF(ISBLANK(Résultats!D12),"Joueur 5",Résultats!D12)</f>
        <v>Joueur 5</v>
      </c>
    </row>
    <row r="7" spans="4:9" x14ac:dyDescent="0.25">
      <c r="D7" s="20"/>
      <c r="E7" s="20"/>
      <c r="F7" s="20"/>
      <c r="G7" s="204">
        <f t="shared" si="0"/>
        <v>0</v>
      </c>
      <c r="H7" s="20"/>
      <c r="I7" s="207" t="str">
        <f>IF(ISBLANK(Résultats!D13),"Joueur 6",Résultats!D13)</f>
        <v>Joueur 6</v>
      </c>
    </row>
    <row r="8" spans="4:9" x14ac:dyDescent="0.25">
      <c r="D8" s="40"/>
      <c r="E8" s="40"/>
      <c r="F8" s="40"/>
      <c r="G8" s="205">
        <f t="shared" ref="G8:G13" si="1">D8+E8+F8</f>
        <v>0</v>
      </c>
      <c r="H8" s="40"/>
      <c r="I8" s="208" t="str">
        <f>IF(ISBLANK(Résultats!D14),"Joueur 7",Résultats!D14)</f>
        <v>Joueur 7</v>
      </c>
    </row>
    <row r="9" spans="4:9" x14ac:dyDescent="0.25">
      <c r="D9" s="41"/>
      <c r="E9" s="41"/>
      <c r="F9" s="41"/>
      <c r="G9" s="206">
        <f t="shared" si="1"/>
        <v>0</v>
      </c>
      <c r="H9" s="41"/>
      <c r="I9" s="209" t="str">
        <f>IF(ISBLANK(Résultats!D15),"Joueur 8",Résultats!D15)</f>
        <v>Joueur 8</v>
      </c>
    </row>
    <row r="10" spans="4:9" x14ac:dyDescent="0.25">
      <c r="D10" s="19"/>
      <c r="E10" s="19"/>
      <c r="F10" s="19"/>
      <c r="G10" s="203">
        <f t="shared" si="1"/>
        <v>0</v>
      </c>
      <c r="H10" s="19"/>
      <c r="I10" s="1" t="str">
        <f>IF(ISBLANK(Résultats!D16),"Joueur 9",Résultats!D16)</f>
        <v>Joueur 9</v>
      </c>
    </row>
    <row r="11" spans="4:9" x14ac:dyDescent="0.25">
      <c r="D11" s="20"/>
      <c r="E11" s="20"/>
      <c r="F11" s="20"/>
      <c r="G11" s="204">
        <f t="shared" si="1"/>
        <v>0</v>
      </c>
      <c r="H11" s="20"/>
      <c r="I11" s="207" t="str">
        <f>IF(ISBLANK(Résultats!D17),"Joueur 10",Résultats!D17)</f>
        <v>Joueur 10</v>
      </c>
    </row>
    <row r="12" spans="4:9" x14ac:dyDescent="0.25">
      <c r="D12" s="40"/>
      <c r="E12" s="40"/>
      <c r="F12" s="40"/>
      <c r="G12" s="205">
        <f t="shared" si="1"/>
        <v>0</v>
      </c>
      <c r="H12" s="40"/>
      <c r="I12" s="208" t="str">
        <f>IF(ISBLANK(Résultats!D18),"Joueur 11",Résultats!D18)</f>
        <v>Joueur 11</v>
      </c>
    </row>
    <row r="13" spans="4:9" x14ac:dyDescent="0.25">
      <c r="D13" s="41"/>
      <c r="E13" s="41"/>
      <c r="F13" s="41"/>
      <c r="G13" s="206">
        <f t="shared" si="1"/>
        <v>0</v>
      </c>
      <c r="H13" s="41"/>
      <c r="I13" s="209" t="str">
        <f>IF(ISBLANK(Résultats!D19),"Joueur 12",Résultats!D19)</f>
        <v>Joueur 12</v>
      </c>
    </row>
    <row r="14" spans="4:9" x14ac:dyDescent="0.25">
      <c r="D14" s="19"/>
      <c r="E14" s="19"/>
      <c r="F14" s="19"/>
      <c r="G14" s="203">
        <f>D14+E14+F14</f>
        <v>0</v>
      </c>
      <c r="H14" s="19"/>
      <c r="I14" s="1" t="str">
        <f>IF(ISBLANK(Résultats!D20),"Joueur 13",Résultats!D20)</f>
        <v>Joueur 13</v>
      </c>
    </row>
    <row r="15" spans="4:9" x14ac:dyDescent="0.25">
      <c r="D15" s="20"/>
      <c r="E15" s="20"/>
      <c r="F15" s="20"/>
      <c r="G15" s="204">
        <f>D15+E15+F15</f>
        <v>0</v>
      </c>
      <c r="H15" s="20"/>
      <c r="I15" s="207" t="str">
        <f>IF(ISBLANK(Résultats!D21),"Joueur 14",Résultats!D21)</f>
        <v>Joueur 14</v>
      </c>
    </row>
    <row r="16" spans="4:9" x14ac:dyDescent="0.25">
      <c r="D16" s="40"/>
      <c r="E16" s="40"/>
      <c r="F16" s="40"/>
      <c r="G16" s="205">
        <f t="shared" ref="G16:G17" si="2">D16+E16+F16</f>
        <v>0</v>
      </c>
      <c r="H16" s="40"/>
      <c r="I16" s="208" t="str">
        <f>IF(ISBLANK(Résultats!D22),"Joueur 15",Résultats!D22)</f>
        <v>Joueur 15</v>
      </c>
    </row>
    <row r="17" spans="4:9" x14ac:dyDescent="0.25">
      <c r="D17" s="41"/>
      <c r="E17" s="41"/>
      <c r="F17" s="41"/>
      <c r="G17" s="206">
        <f t="shared" si="2"/>
        <v>0</v>
      </c>
      <c r="H17" s="41"/>
      <c r="I17" s="209" t="str">
        <f>IF(ISBLANK(Résultats!D23),"Joueur 16",Résultats!D23)</f>
        <v>Joueur 16</v>
      </c>
    </row>
    <row r="18" spans="4:9" x14ac:dyDescent="0.25">
      <c r="D18" s="19"/>
      <c r="E18" s="19"/>
      <c r="F18" s="19"/>
      <c r="G18" s="203">
        <f>D18+E18+F18</f>
        <v>0</v>
      </c>
      <c r="H18" s="19"/>
      <c r="I18" s="1" t="str">
        <f>IF(ISBLANK(Résultats!D24),"Joueur 17",Résultats!D24)</f>
        <v>Joueur 17</v>
      </c>
    </row>
    <row r="19" spans="4:9" x14ac:dyDescent="0.25">
      <c r="D19" s="20"/>
      <c r="E19" s="20"/>
      <c r="F19" s="20"/>
      <c r="G19" s="204">
        <f>D19+E19+F19</f>
        <v>0</v>
      </c>
      <c r="H19" s="20"/>
      <c r="I19" s="207" t="str">
        <f>IF(ISBLANK(Résultats!D25),"Joueur 18",Résultats!D25)</f>
        <v>Joueur 18</v>
      </c>
    </row>
    <row r="20" spans="4:9" x14ac:dyDescent="0.25">
      <c r="D20" s="40"/>
      <c r="E20" s="40"/>
      <c r="F20" s="40"/>
      <c r="G20" s="205">
        <f t="shared" ref="G20:G21" si="3">D20+E20+F20</f>
        <v>0</v>
      </c>
      <c r="H20" s="40"/>
      <c r="I20" s="208" t="str">
        <f>IF(ISBLANK(Résultats!D26),"Joueur 19",Résultats!D26)</f>
        <v>Joueur 19</v>
      </c>
    </row>
    <row r="21" spans="4:9" x14ac:dyDescent="0.25">
      <c r="D21" s="41"/>
      <c r="E21" s="41"/>
      <c r="F21" s="41"/>
      <c r="G21" s="206">
        <f t="shared" si="3"/>
        <v>0</v>
      </c>
      <c r="H21" s="41"/>
      <c r="I21" s="209" t="str">
        <f>IF(ISBLANK(Résultats!D27),"Joueur 20",Résultats!D27)</f>
        <v>Joueur 20</v>
      </c>
    </row>
    <row r="22" spans="4:9" x14ac:dyDescent="0.25">
      <c r="D22" s="192" t="s">
        <v>74</v>
      </c>
    </row>
  </sheetData>
  <sheetProtection algorithmName="SHA-512" hashValue="a54U3U+4ZSK3OlB/4oKWjf8hMF/WpV/SmX9QX4hYrJ/BUnZfUsWvZLmruQEhxh3M2iAyXobEpKLex+v7df/IKg==" saltValue="sgVtXjWfvOKzBFMgiY/DiQ==" spinCount="100000" sheet="1" objects="1" scenarios="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D1:I22"/>
  <sheetViews>
    <sheetView workbookViewId="0">
      <selection activeCell="D1" sqref="D1:H1"/>
    </sheetView>
  </sheetViews>
  <sheetFormatPr baseColWidth="10" defaultColWidth="10.7109375" defaultRowHeight="15" x14ac:dyDescent="0.25"/>
  <cols>
    <col min="3" max="3" width="16.28515625" customWidth="1"/>
    <col min="4" max="4" width="7.28515625" customWidth="1"/>
    <col min="5" max="5" width="8.42578125" customWidth="1"/>
    <col min="6" max="6" width="8" customWidth="1"/>
    <col min="7" max="7" width="19" customWidth="1"/>
    <col min="8" max="8" width="13.28515625" customWidth="1"/>
  </cols>
  <sheetData>
    <row r="1" spans="4:9" ht="54" customHeight="1" thickBot="1" x14ac:dyDescent="0.3">
      <c r="D1" s="200" t="s">
        <v>75</v>
      </c>
      <c r="E1" s="200" t="s">
        <v>76</v>
      </c>
      <c r="F1" s="200" t="s">
        <v>77</v>
      </c>
      <c r="G1" s="201" t="s">
        <v>45</v>
      </c>
      <c r="H1" s="202" t="s">
        <v>57</v>
      </c>
      <c r="I1" s="1"/>
    </row>
    <row r="2" spans="4:9" x14ac:dyDescent="0.25">
      <c r="D2" s="19"/>
      <c r="E2" s="19"/>
      <c r="F2" s="19"/>
      <c r="G2" s="203">
        <f>D2+E2+F2</f>
        <v>0</v>
      </c>
      <c r="H2" s="19"/>
      <c r="I2" s="1" t="str">
        <f>IF(ISBLANK(Résultats!D8),"Joueur 1",Résultats!D8)</f>
        <v>Joueur 1</v>
      </c>
    </row>
    <row r="3" spans="4:9" x14ac:dyDescent="0.25">
      <c r="D3" s="20"/>
      <c r="E3" s="20"/>
      <c r="F3" s="20"/>
      <c r="G3" s="204">
        <f>D3+E3+F3</f>
        <v>0</v>
      </c>
      <c r="H3" s="20"/>
      <c r="I3" s="207" t="str">
        <f>IF(ISBLANK(Résultats!D9),"Joueur 2",Résultats!D9)</f>
        <v>Joueur 2</v>
      </c>
    </row>
    <row r="4" spans="4:9" x14ac:dyDescent="0.25">
      <c r="D4" s="40"/>
      <c r="E4" s="40"/>
      <c r="F4" s="40"/>
      <c r="G4" s="205">
        <f t="shared" ref="G4:G7" si="0">D4+E4+F4</f>
        <v>0</v>
      </c>
      <c r="H4" s="40"/>
      <c r="I4" s="208" t="str">
        <f>IF(ISBLANK(Résultats!D10),"Joueur 3",Résultats!D10)</f>
        <v>Joueur 3</v>
      </c>
    </row>
    <row r="5" spans="4:9" x14ac:dyDescent="0.25">
      <c r="D5" s="41"/>
      <c r="E5" s="41"/>
      <c r="F5" s="41"/>
      <c r="G5" s="206">
        <f t="shared" si="0"/>
        <v>0</v>
      </c>
      <c r="H5" s="41"/>
      <c r="I5" s="209" t="str">
        <f>IF(ISBLANK(Résultats!D11),"Joueur 4",Résultats!D11)</f>
        <v>Joueur 4</v>
      </c>
    </row>
    <row r="6" spans="4:9" x14ac:dyDescent="0.25">
      <c r="D6" s="19"/>
      <c r="E6" s="19"/>
      <c r="F6" s="19"/>
      <c r="G6" s="203">
        <f t="shared" si="0"/>
        <v>0</v>
      </c>
      <c r="H6" s="19"/>
      <c r="I6" s="1" t="str">
        <f>IF(ISBLANK(Résultats!D12),"Joueur 5",Résultats!D12)</f>
        <v>Joueur 5</v>
      </c>
    </row>
    <row r="7" spans="4:9" x14ac:dyDescent="0.25">
      <c r="D7" s="20"/>
      <c r="E7" s="20"/>
      <c r="F7" s="20"/>
      <c r="G7" s="204">
        <f t="shared" si="0"/>
        <v>0</v>
      </c>
      <c r="H7" s="20"/>
      <c r="I7" s="207" t="str">
        <f>IF(ISBLANK(Résultats!D13),"Joueur 6",Résultats!D13)</f>
        <v>Joueur 6</v>
      </c>
    </row>
    <row r="8" spans="4:9" x14ac:dyDescent="0.25">
      <c r="D8" s="40"/>
      <c r="E8" s="40"/>
      <c r="F8" s="40"/>
      <c r="G8" s="205">
        <f t="shared" ref="G8:G13" si="1">D8+E8+F8</f>
        <v>0</v>
      </c>
      <c r="H8" s="40"/>
      <c r="I8" s="208" t="str">
        <f>IF(ISBLANK(Résultats!D14),"Joueur 7",Résultats!D14)</f>
        <v>Joueur 7</v>
      </c>
    </row>
    <row r="9" spans="4:9" x14ac:dyDescent="0.25">
      <c r="D9" s="41"/>
      <c r="E9" s="41"/>
      <c r="F9" s="41"/>
      <c r="G9" s="206">
        <f t="shared" si="1"/>
        <v>0</v>
      </c>
      <c r="H9" s="41"/>
      <c r="I9" s="209" t="str">
        <f>IF(ISBLANK(Résultats!D15),"Joueur 8",Résultats!D15)</f>
        <v>Joueur 8</v>
      </c>
    </row>
    <row r="10" spans="4:9" x14ac:dyDescent="0.25">
      <c r="D10" s="19"/>
      <c r="E10" s="19"/>
      <c r="F10" s="19"/>
      <c r="G10" s="203">
        <f t="shared" si="1"/>
        <v>0</v>
      </c>
      <c r="H10" s="19"/>
      <c r="I10" s="1" t="str">
        <f>IF(ISBLANK(Résultats!D16),"Joueur 9",Résultats!D16)</f>
        <v>Joueur 9</v>
      </c>
    </row>
    <row r="11" spans="4:9" x14ac:dyDescent="0.25">
      <c r="D11" s="20"/>
      <c r="E11" s="20"/>
      <c r="F11" s="20"/>
      <c r="G11" s="204">
        <f t="shared" si="1"/>
        <v>0</v>
      </c>
      <c r="H11" s="20"/>
      <c r="I11" s="207" t="str">
        <f>IF(ISBLANK(Résultats!D17),"Joueur 10",Résultats!D17)</f>
        <v>Joueur 10</v>
      </c>
    </row>
    <row r="12" spans="4:9" x14ac:dyDescent="0.25">
      <c r="D12" s="40"/>
      <c r="E12" s="40"/>
      <c r="F12" s="40"/>
      <c r="G12" s="205">
        <f t="shared" si="1"/>
        <v>0</v>
      </c>
      <c r="H12" s="40"/>
      <c r="I12" s="208" t="str">
        <f>IF(ISBLANK(Résultats!D18),"Joueur 11",Résultats!D18)</f>
        <v>Joueur 11</v>
      </c>
    </row>
    <row r="13" spans="4:9" x14ac:dyDescent="0.25">
      <c r="D13" s="41"/>
      <c r="E13" s="41"/>
      <c r="F13" s="41"/>
      <c r="G13" s="206">
        <f t="shared" si="1"/>
        <v>0</v>
      </c>
      <c r="H13" s="41"/>
      <c r="I13" s="209" t="str">
        <f>IF(ISBLANK(Résultats!D19),"Joueur 12",Résultats!D19)</f>
        <v>Joueur 12</v>
      </c>
    </row>
    <row r="14" spans="4:9" x14ac:dyDescent="0.25">
      <c r="D14" s="19"/>
      <c r="E14" s="19"/>
      <c r="F14" s="19"/>
      <c r="G14" s="203">
        <f>D14+E14+F14</f>
        <v>0</v>
      </c>
      <c r="H14" s="19"/>
      <c r="I14" s="1" t="str">
        <f>IF(ISBLANK(Résultats!D20),"Joueur 13",Résultats!D20)</f>
        <v>Joueur 13</v>
      </c>
    </row>
    <row r="15" spans="4:9" x14ac:dyDescent="0.25">
      <c r="D15" s="20"/>
      <c r="E15" s="20"/>
      <c r="F15" s="20"/>
      <c r="G15" s="204">
        <f>D15+E15+F15</f>
        <v>0</v>
      </c>
      <c r="H15" s="20"/>
      <c r="I15" s="207" t="str">
        <f>IF(ISBLANK(Résultats!D21),"Joueur 14",Résultats!D21)</f>
        <v>Joueur 14</v>
      </c>
    </row>
    <row r="16" spans="4:9" x14ac:dyDescent="0.25">
      <c r="D16" s="40"/>
      <c r="E16" s="40"/>
      <c r="F16" s="40"/>
      <c r="G16" s="205">
        <f t="shared" ref="G16:G17" si="2">D16+E16+F16</f>
        <v>0</v>
      </c>
      <c r="H16" s="40"/>
      <c r="I16" s="208" t="str">
        <f>IF(ISBLANK(Résultats!D22),"Joueur 15",Résultats!D22)</f>
        <v>Joueur 15</v>
      </c>
    </row>
    <row r="17" spans="4:9" x14ac:dyDescent="0.25">
      <c r="D17" s="41"/>
      <c r="E17" s="41"/>
      <c r="F17" s="41"/>
      <c r="G17" s="206">
        <f t="shared" si="2"/>
        <v>0</v>
      </c>
      <c r="H17" s="41"/>
      <c r="I17" s="209" t="str">
        <f>IF(ISBLANK(Résultats!D23),"Joueur 16",Résultats!D23)</f>
        <v>Joueur 16</v>
      </c>
    </row>
    <row r="18" spans="4:9" x14ac:dyDescent="0.25">
      <c r="D18" s="19"/>
      <c r="E18" s="19"/>
      <c r="F18" s="19"/>
      <c r="G18" s="203">
        <f>D18+E18+F18</f>
        <v>0</v>
      </c>
      <c r="H18" s="19"/>
      <c r="I18" s="1" t="str">
        <f>IF(ISBLANK(Résultats!D24),"Joueur 17",Résultats!D24)</f>
        <v>Joueur 17</v>
      </c>
    </row>
    <row r="19" spans="4:9" x14ac:dyDescent="0.25">
      <c r="D19" s="20"/>
      <c r="E19" s="20"/>
      <c r="F19" s="20"/>
      <c r="G19" s="204">
        <f>D19+E19+F19</f>
        <v>0</v>
      </c>
      <c r="H19" s="20"/>
      <c r="I19" s="207" t="str">
        <f>IF(ISBLANK(Résultats!D25),"Joueur 18",Résultats!D25)</f>
        <v>Joueur 18</v>
      </c>
    </row>
    <row r="20" spans="4:9" x14ac:dyDescent="0.25">
      <c r="D20" s="40"/>
      <c r="E20" s="40"/>
      <c r="F20" s="40"/>
      <c r="G20" s="205">
        <f t="shared" ref="G20:G21" si="3">D20+E20+F20</f>
        <v>0</v>
      </c>
      <c r="H20" s="40"/>
      <c r="I20" s="208" t="str">
        <f>IF(ISBLANK(Résultats!D26),"Joueur 19",Résultats!D26)</f>
        <v>Joueur 19</v>
      </c>
    </row>
    <row r="21" spans="4:9" x14ac:dyDescent="0.25">
      <c r="D21" s="41"/>
      <c r="E21" s="41"/>
      <c r="F21" s="41"/>
      <c r="G21" s="206">
        <f t="shared" si="3"/>
        <v>0</v>
      </c>
      <c r="H21" s="41"/>
      <c r="I21" s="209" t="str">
        <f>IF(ISBLANK(Résultats!D27),"Joueur 20",Résultats!D27)</f>
        <v>Joueur 20</v>
      </c>
    </row>
    <row r="22" spans="4:9" x14ac:dyDescent="0.25">
      <c r="D22" s="192" t="s">
        <v>74</v>
      </c>
    </row>
  </sheetData>
  <sheetProtection algorithmName="SHA-512" hashValue="R8kpoW+evQsMqJPmnQBSECMdcrfkw/RI/D4ttOVFlCP8ql7PbbxB1p3hyIyC2ASkQ9LHGS0035uv7KBUAG874A==" saltValue="2glmXB3io3ryeer8KTYG3A=="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F Z 5 c V B 4 E t C 6 m A A A A 9 g A A A B I A H A B D b 2 5 m a W c v U G F j a 2 F n Z S 5 4 b W w g o h g A K K A U A A A A A A A A A A A A A A A A A A A A A A A A A A A A e 7 9 7 v 4 1 9 R W 6 O Q l l q U X F m f p 6 t k q G e g Z J C a l 5 y f k p m X r q t U m l J m q 6 F k r 2 d T U B i c n Z i e q o C U H F e s V V F c a a t U k Z J S Y G V v n 5 5 e b l e u b F e f l G 6 v p G B g a F + h K 9 P c H J G a m 6 i b m Z e c U l i X n K q E l x X C m F d S n Y 2 Y R D H 2 B n p G R o Y 6 J m Z A N 1 k o w 8 T t P H N z E M o M A L K g W S R B G 2 c S 3 N K S o t S 7 d K K d N 2 C b P R h X B t 9 q B / s A F B L A w Q U A A I A C A A V n l x 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F Z 5 c V C i K R 7 g O A A A A E Q A A A B M A H A B G b 3 J t d W x h c y 9 T Z W N 0 a W 9 u M S 5 t I K I Y A C i g F A A A A A A A A A A A A A A A A A A A A A A A A A A A A C t O T S 7 J z M 9 T C I b Q h t Y A U E s B A i 0 A F A A C A A g A F Z 5 c V B 4 E t C 6 m A A A A 9 g A A A B I A A A A A A A A A A A A A A A A A A A A A A E N v b m Z p Z y 9 Q Y W N r Y W d l L n h t b F B L A Q I t A B Q A A g A I A B W e X F Q P y u m r p A A A A O k A A A A T A A A A A A A A A A A A A A A A A P I A A A B b Q 2 9 u d G V u d F 9 U e X B l c 1 0 u e G 1 s U E s B A i 0 A F A A C A A g A F Z 5 c V C 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x U n h f u t 4 R J j j b Q N 7 J z 1 e 8 A A A A A A g A A A A A A E G Y A A A A B A A A g A A A A J L b U c P B N m v x T 1 9 4 t b l P e z 3 H B a t t 1 v p q 5 f W c 1 e H 2 K O q U A A A A A D o A A A A A C A A A g A A A A d X G L 5 W U Y h 8 D z G 1 m G C f d i s / l 0 H 7 D 2 G 1 c Y / C 7 b Y V w / E T V Q A A A A + l n u O b I U H S s D G q T Y c l X 3 o Y 4 L D m E e 2 n v v W 9 g W 3 m 4 K K g 5 n A v P x 3 A / H / c T b b y G 9 c p o V + w K V P E z o e 9 z k u L K k T b Q N m z L S L L y + e b L T y c 2 t x Y D + t 8 R A A A A A V p c W 4 g V 8 J Y + L f N U 6 o f T / X o J J u B s A K X 3 Y g D B w j w G 1 x j Q M S 2 7 o V N o v C s l F z 4 I E C Y X N P D 9 6 E N r 0 K 6 q d g n u X m c a 7 Z A = = < / D a t a M a s h u p > 
</file>

<file path=customXml/itemProps1.xml><?xml version="1.0" encoding="utf-8"?>
<ds:datastoreItem xmlns:ds="http://schemas.openxmlformats.org/officeDocument/2006/customXml" ds:itemID="{B1514715-62A6-4405-9A04-F094647FBDD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47</vt:i4>
      </vt:variant>
    </vt:vector>
  </HeadingPairs>
  <TitlesOfParts>
    <vt:vector size="47" baseType="lpstr">
      <vt:lpstr>DFA3_Or</vt:lpstr>
      <vt:lpstr>Notice d'usage</vt:lpstr>
      <vt:lpstr>Résultats</vt:lpstr>
      <vt:lpstr>Fig1</vt:lpstr>
      <vt:lpstr>Fig2</vt:lpstr>
      <vt:lpstr>Fig3</vt:lpstr>
      <vt:lpstr>Fig4</vt:lpstr>
      <vt:lpstr>Fig5</vt:lpstr>
      <vt:lpstr>Fig6</vt:lpstr>
      <vt:lpstr>Fig7</vt:lpstr>
      <vt:lpstr>Fig8</vt:lpstr>
      <vt:lpstr>Fig9</vt:lpstr>
      <vt:lpstr>Fig10</vt:lpstr>
      <vt:lpstr>Fig11</vt:lpstr>
      <vt:lpstr>Fig12</vt:lpstr>
      <vt:lpstr>Fig13</vt:lpstr>
      <vt:lpstr>Fig14</vt:lpstr>
      <vt:lpstr>Fig15</vt:lpstr>
      <vt:lpstr>Fig16</vt:lpstr>
      <vt:lpstr>Fig17</vt:lpstr>
      <vt:lpstr>Fig18</vt:lpstr>
      <vt:lpstr>Fig19</vt:lpstr>
      <vt:lpstr>Fig20</vt:lpstr>
      <vt:lpstr>Fig21</vt:lpstr>
      <vt:lpstr>Fig22</vt:lpstr>
      <vt:lpstr>Fig23</vt:lpstr>
      <vt:lpstr>Fig24</vt:lpstr>
      <vt:lpstr>Joueur1</vt:lpstr>
      <vt:lpstr>Joueur2</vt:lpstr>
      <vt:lpstr>Joueur3</vt:lpstr>
      <vt:lpstr>Joueur4</vt:lpstr>
      <vt:lpstr>Joueur5</vt:lpstr>
      <vt:lpstr>Joueur6</vt:lpstr>
      <vt:lpstr>Joueur7</vt:lpstr>
      <vt:lpstr>Joueur8</vt:lpstr>
      <vt:lpstr>Joueur9</vt:lpstr>
      <vt:lpstr>Joueur10</vt:lpstr>
      <vt:lpstr>Joueur11</vt:lpstr>
      <vt:lpstr>Joueur12</vt:lpstr>
      <vt:lpstr>Joueur13</vt:lpstr>
      <vt:lpstr>Joueur14</vt:lpstr>
      <vt:lpstr>Joueur15</vt:lpstr>
      <vt:lpstr>Joueur16</vt:lpstr>
      <vt:lpstr>Joueur17</vt:lpstr>
      <vt:lpstr>Joueur18</vt:lpstr>
      <vt:lpstr>Joueur19</vt:lpstr>
      <vt:lpstr>Joueur20</vt:lpstr>
    </vt:vector>
  </TitlesOfParts>
  <Manager/>
  <Company>Pour clubs FFB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Billard d'Or</dc:title>
  <dc:subject>Fiches d'entrainement et de test</dc:subject>
  <dc:creator>Ordi maison</dc:creator>
  <cp:keywords>Or</cp:keywords>
  <dc:description/>
  <cp:lastModifiedBy>louis edelin</cp:lastModifiedBy>
  <cp:revision/>
  <dcterms:created xsi:type="dcterms:W3CDTF">2022-01-13T14:41:12Z</dcterms:created>
  <dcterms:modified xsi:type="dcterms:W3CDTF">2024-02-02T14:48:11Z</dcterms:modified>
  <cp:category>Carambole</cp:category>
  <cp:contentStatus/>
</cp:coreProperties>
</file>