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updateLinks="never" defaultThemeVersion="124226"/>
  <mc:AlternateContent xmlns:mc="http://schemas.openxmlformats.org/markup-compatibility/2006">
    <mc:Choice Requires="x15">
      <x15ac:absPath xmlns:x15ac="http://schemas.microsoft.com/office/spreadsheetml/2010/11/ac" url="P:\FFB 21 08 2022\formation\labellisation\labels 2023 2024\dfa J Lesiour\DFA J Lesiour Carambole\"/>
    </mc:Choice>
  </mc:AlternateContent>
  <xr:revisionPtr revIDLastSave="0" documentId="8_{86B8A127-C570-4E94-9BDA-97F3588CBB6C}" xr6:coauthVersionLast="47" xr6:coauthVersionMax="47" xr10:uidLastSave="{00000000-0000-0000-0000-000000000000}"/>
  <workbookProtection workbookAlgorithmName="SHA-512" workbookHashValue="o+pUrcvrNLyYwsGVPxfvEVoUJWvWuXAk9n3+j9/WFrlGpwmxIKM27P3bsyQ1dcTWUih0n1/8Gbhuc+Bwgfc5rg==" workbookSaltValue="t+VedO/qiNpOUbZ0AXOmSg==" workbookSpinCount="100000" lockStructure="1"/>
  <bookViews>
    <workbookView xWindow="-120" yWindow="-120" windowWidth="20730" windowHeight="11040" tabRatio="906" firstSheet="2" activeTab="19" xr2:uid="{00000000-000D-0000-FFFF-FFFF00000000}"/>
  </bookViews>
  <sheets>
    <sheet name="DFA2_Argent" sheetId="43" r:id="rId1"/>
    <sheet name="Notice d'usage" sheetId="46" r:id="rId2"/>
    <sheet name="Résultats" sheetId="49" r:id="rId3"/>
    <sheet name="Fig1" sheetId="2" r:id="rId4"/>
    <sheet name="Fig2" sheetId="3" r:id="rId5"/>
    <sheet name="Fig3" sheetId="4" r:id="rId6"/>
    <sheet name="Fig4" sheetId="5" r:id="rId7"/>
    <sheet name="Fig5" sheetId="6" r:id="rId8"/>
    <sheet name="Fig6" sheetId="7" r:id="rId9"/>
    <sheet name="Fig7" sheetId="8" r:id="rId10"/>
    <sheet name="Fig8" sheetId="9" r:id="rId11"/>
    <sheet name="Fig9" sheetId="10" r:id="rId12"/>
    <sheet name="Fig10" sheetId="27" r:id="rId13"/>
    <sheet name="Fig11" sheetId="28" r:id="rId14"/>
    <sheet name="Fig12" sheetId="29" r:id="rId15"/>
    <sheet name="Fig13" sheetId="30" r:id="rId16"/>
    <sheet name="Fig14" sheetId="31" r:id="rId17"/>
    <sheet name="Fig15" sheetId="32" r:id="rId18"/>
    <sheet name="Fig16" sheetId="33" r:id="rId19"/>
    <sheet name="Fig17" sheetId="34" r:id="rId20"/>
    <sheet name="Fig18" sheetId="35" r:id="rId21"/>
    <sheet name="Fig19" sheetId="36" r:id="rId22"/>
    <sheet name="Fig20" sheetId="37" r:id="rId23"/>
    <sheet name="Fig21" sheetId="38" r:id="rId24"/>
    <sheet name="Fig22" sheetId="39" r:id="rId25"/>
    <sheet name="Fig23" sheetId="40" r:id="rId26"/>
    <sheet name="Fig24" sheetId="41" r:id="rId27"/>
    <sheet name="Joueur1" sheetId="1" r:id="rId28"/>
    <sheet name="Joueur2" sheetId="42" r:id="rId29"/>
    <sheet name="Joueur3" sheetId="44" r:id="rId30"/>
    <sheet name="Joueur4" sheetId="45" r:id="rId31"/>
    <sheet name="Joueur5" sheetId="50" r:id="rId32"/>
    <sheet name="Joueur6" sheetId="51" r:id="rId33"/>
    <sheet name="Joueur7" sheetId="52" r:id="rId34"/>
    <sheet name="Joueur8" sheetId="53" r:id="rId35"/>
    <sheet name="Joueur9" sheetId="57" r:id="rId36"/>
    <sheet name="Joueur10" sheetId="58" r:id="rId37"/>
    <sheet name="Joueur11" sheetId="59" r:id="rId38"/>
    <sheet name="Joueur12" sheetId="60" r:id="rId39"/>
    <sheet name="Joueur13" sheetId="61" r:id="rId40"/>
    <sheet name="Joueur14" sheetId="62" r:id="rId41"/>
    <sheet name="Joueur15" sheetId="63" r:id="rId42"/>
    <sheet name="Joueur16" sheetId="64" r:id="rId43"/>
    <sheet name="Joueur17" sheetId="65" r:id="rId44"/>
    <sheet name="Joueur18" sheetId="67" r:id="rId45"/>
    <sheet name="Joueur19" sheetId="68" r:id="rId46"/>
    <sheet name="Joueur20" sheetId="69" r:id="rId47"/>
  </sheets>
  <definedNames>
    <definedName name="_AMO_UniqueIdentifier" hidden="1">"'6929c879-2887-46f4-bb06-6da2a08953f3'"</definedName>
  </definedNames>
  <calcPr calcId="181029"/>
</workbook>
</file>

<file path=xl/calcChain.xml><?xml version="1.0" encoding="utf-8"?>
<calcChain xmlns="http://schemas.openxmlformats.org/spreadsheetml/2006/main">
  <c r="K3" i="34" l="1"/>
  <c r="H31" i="42" s="1"/>
  <c r="K4" i="34"/>
  <c r="H31" i="44" s="1"/>
  <c r="K5" i="34"/>
  <c r="K6" i="34"/>
  <c r="K7" i="34"/>
  <c r="K8" i="34"/>
  <c r="K9" i="34"/>
  <c r="K10" i="34"/>
  <c r="K11" i="34"/>
  <c r="K12" i="34"/>
  <c r="K13" i="34"/>
  <c r="K14" i="34"/>
  <c r="K15" i="34"/>
  <c r="K16" i="34"/>
  <c r="K17" i="34"/>
  <c r="K18" i="34"/>
  <c r="H31" i="65" s="1"/>
  <c r="K19" i="34"/>
  <c r="K20" i="34"/>
  <c r="K21" i="34"/>
  <c r="K3" i="35"/>
  <c r="K4" i="35"/>
  <c r="H32" i="44" s="1"/>
  <c r="K5" i="35"/>
  <c r="K6" i="35"/>
  <c r="K7" i="35"/>
  <c r="K8" i="35"/>
  <c r="K9" i="35"/>
  <c r="K10" i="35"/>
  <c r="K11" i="35"/>
  <c r="K12" i="35"/>
  <c r="K13" i="35"/>
  <c r="K14" i="35"/>
  <c r="K15" i="35"/>
  <c r="K16" i="35"/>
  <c r="K17" i="35"/>
  <c r="K18" i="35"/>
  <c r="K19" i="35"/>
  <c r="K20" i="35"/>
  <c r="K21" i="35"/>
  <c r="K3" i="36"/>
  <c r="K4" i="36"/>
  <c r="K5" i="36"/>
  <c r="K6" i="36"/>
  <c r="K7" i="36"/>
  <c r="K8" i="36"/>
  <c r="K9" i="36"/>
  <c r="K10" i="36"/>
  <c r="K11" i="36"/>
  <c r="K12" i="36"/>
  <c r="K13" i="36"/>
  <c r="K14" i="36"/>
  <c r="K15" i="36"/>
  <c r="K16" i="36"/>
  <c r="K17" i="36"/>
  <c r="K18" i="36"/>
  <c r="K19" i="36"/>
  <c r="K20" i="36"/>
  <c r="H33" i="68" s="1"/>
  <c r="K21" i="36"/>
  <c r="K3" i="37"/>
  <c r="K4" i="37"/>
  <c r="K5" i="37"/>
  <c r="K6" i="37"/>
  <c r="K7" i="37"/>
  <c r="K8" i="37"/>
  <c r="K9" i="37"/>
  <c r="K10" i="37"/>
  <c r="K11" i="37"/>
  <c r="K12" i="37"/>
  <c r="K13" i="37"/>
  <c r="K14" i="37"/>
  <c r="K15" i="37"/>
  <c r="K16" i="37"/>
  <c r="K17" i="37"/>
  <c r="K18" i="37"/>
  <c r="K19" i="37"/>
  <c r="K20" i="37"/>
  <c r="K21" i="37"/>
  <c r="K3" i="38"/>
  <c r="K4" i="38"/>
  <c r="K5" i="38"/>
  <c r="K6" i="38"/>
  <c r="K7" i="38"/>
  <c r="K8" i="38"/>
  <c r="K9" i="38"/>
  <c r="K10" i="38"/>
  <c r="K11" i="38"/>
  <c r="K12" i="38"/>
  <c r="K13" i="38"/>
  <c r="K14" i="38"/>
  <c r="K15" i="38"/>
  <c r="K16" i="38"/>
  <c r="K17" i="38"/>
  <c r="K18" i="38"/>
  <c r="K19" i="38"/>
  <c r="K20" i="38"/>
  <c r="K21" i="38"/>
  <c r="H35" i="69" s="1"/>
  <c r="K3" i="39"/>
  <c r="K4" i="39"/>
  <c r="K5" i="39"/>
  <c r="K6" i="39"/>
  <c r="K7" i="39"/>
  <c r="K8" i="39"/>
  <c r="K9" i="39"/>
  <c r="K10" i="39"/>
  <c r="K11" i="39"/>
  <c r="K12" i="39"/>
  <c r="K13" i="39"/>
  <c r="K14" i="39"/>
  <c r="K15" i="39"/>
  <c r="K16" i="39"/>
  <c r="K17" i="39"/>
  <c r="K18" i="39"/>
  <c r="H36" i="65" s="1"/>
  <c r="K19" i="39"/>
  <c r="H36" i="67" s="1"/>
  <c r="K20" i="39"/>
  <c r="K21" i="39"/>
  <c r="K3" i="40"/>
  <c r="K4" i="40"/>
  <c r="K5" i="40"/>
  <c r="K6" i="40"/>
  <c r="K7" i="40"/>
  <c r="K8" i="40"/>
  <c r="K9" i="40"/>
  <c r="K10" i="40"/>
  <c r="K11" i="40"/>
  <c r="K12" i="40"/>
  <c r="K13" i="40"/>
  <c r="K14" i="40"/>
  <c r="K15" i="40"/>
  <c r="K16" i="40"/>
  <c r="K17" i="40"/>
  <c r="K18" i="40"/>
  <c r="K19" i="40"/>
  <c r="K20" i="40"/>
  <c r="K21" i="40"/>
  <c r="K3" i="41"/>
  <c r="K4" i="41"/>
  <c r="K5" i="41"/>
  <c r="K6" i="41"/>
  <c r="K7" i="41"/>
  <c r="K8" i="41"/>
  <c r="K9" i="41"/>
  <c r="K10" i="41"/>
  <c r="K11" i="41"/>
  <c r="K12" i="41"/>
  <c r="K13" i="41"/>
  <c r="K14" i="41"/>
  <c r="K15" i="41"/>
  <c r="K16" i="41"/>
  <c r="K17" i="41"/>
  <c r="K18" i="41"/>
  <c r="K19" i="41"/>
  <c r="K20" i="41"/>
  <c r="K21" i="41"/>
  <c r="K2" i="34"/>
  <c r="K2" i="35"/>
  <c r="K2" i="36"/>
  <c r="K2" i="37"/>
  <c r="K2" i="38"/>
  <c r="K2" i="39"/>
  <c r="K2" i="40"/>
  <c r="K2" i="41"/>
  <c r="M21" i="41"/>
  <c r="M20" i="41"/>
  <c r="M19" i="41"/>
  <c r="M18" i="41"/>
  <c r="M17" i="41"/>
  <c r="M16" i="41"/>
  <c r="M15" i="41"/>
  <c r="M14" i="41"/>
  <c r="M13" i="41"/>
  <c r="M12" i="41"/>
  <c r="M11" i="41"/>
  <c r="M10" i="41"/>
  <c r="M9" i="41"/>
  <c r="M8" i="41"/>
  <c r="M7" i="41"/>
  <c r="M6" i="41"/>
  <c r="M5" i="41"/>
  <c r="M4" i="41"/>
  <c r="M3" i="41"/>
  <c r="M2" i="41"/>
  <c r="M21" i="40"/>
  <c r="M20" i="40"/>
  <c r="M19" i="40"/>
  <c r="M18" i="40"/>
  <c r="M17" i="40"/>
  <c r="M16" i="40"/>
  <c r="M15" i="40"/>
  <c r="M14" i="40"/>
  <c r="M13" i="40"/>
  <c r="M12" i="40"/>
  <c r="M11" i="40"/>
  <c r="M10" i="40"/>
  <c r="M9" i="40"/>
  <c r="M8" i="40"/>
  <c r="M7" i="40"/>
  <c r="M6" i="40"/>
  <c r="M5" i="40"/>
  <c r="M4" i="40"/>
  <c r="M3" i="40"/>
  <c r="M2" i="40"/>
  <c r="M21" i="39"/>
  <c r="M20" i="39"/>
  <c r="M19" i="39"/>
  <c r="M18" i="39"/>
  <c r="M17" i="39"/>
  <c r="M16" i="39"/>
  <c r="M15" i="39"/>
  <c r="M14" i="39"/>
  <c r="M13" i="39"/>
  <c r="M12" i="39"/>
  <c r="M11" i="39"/>
  <c r="M10" i="39"/>
  <c r="M9" i="39"/>
  <c r="M8" i="39"/>
  <c r="M7" i="39"/>
  <c r="M6" i="39"/>
  <c r="M5" i="39"/>
  <c r="M4" i="39"/>
  <c r="M3" i="39"/>
  <c r="M2" i="39"/>
  <c r="M21" i="38"/>
  <c r="M20" i="38"/>
  <c r="M19" i="38"/>
  <c r="M18" i="38"/>
  <c r="M17" i="38"/>
  <c r="M16" i="38"/>
  <c r="M15" i="38"/>
  <c r="M14" i="38"/>
  <c r="M13" i="38"/>
  <c r="M12" i="38"/>
  <c r="M11" i="38"/>
  <c r="M10" i="38"/>
  <c r="M9" i="38"/>
  <c r="M8" i="38"/>
  <c r="M7" i="38"/>
  <c r="M6" i="38"/>
  <c r="M5" i="38"/>
  <c r="M4" i="38"/>
  <c r="M3" i="38"/>
  <c r="M2" i="38"/>
  <c r="M21" i="37"/>
  <c r="M20" i="37"/>
  <c r="M19" i="37"/>
  <c r="M18" i="37"/>
  <c r="M17" i="37"/>
  <c r="M16" i="37"/>
  <c r="M15" i="37"/>
  <c r="M14" i="37"/>
  <c r="M13" i="37"/>
  <c r="M12" i="37"/>
  <c r="M11" i="37"/>
  <c r="M10" i="37"/>
  <c r="M9" i="37"/>
  <c r="M8" i="37"/>
  <c r="M7" i="37"/>
  <c r="M6" i="37"/>
  <c r="M5" i="37"/>
  <c r="M4" i="37"/>
  <c r="M3" i="37"/>
  <c r="M2" i="37"/>
  <c r="M21" i="36"/>
  <c r="M20" i="36"/>
  <c r="M19" i="36"/>
  <c r="M18" i="36"/>
  <c r="M17" i="36"/>
  <c r="M16" i="36"/>
  <c r="M15" i="36"/>
  <c r="M14" i="36"/>
  <c r="M13" i="36"/>
  <c r="M12" i="36"/>
  <c r="M11" i="36"/>
  <c r="M10" i="36"/>
  <c r="M9" i="36"/>
  <c r="M8" i="36"/>
  <c r="M7" i="36"/>
  <c r="M6" i="36"/>
  <c r="M5" i="36"/>
  <c r="M4" i="36"/>
  <c r="M3" i="36"/>
  <c r="M2" i="36"/>
  <c r="M21" i="35"/>
  <c r="M20" i="35"/>
  <c r="M19" i="35"/>
  <c r="M18" i="35"/>
  <c r="M17" i="35"/>
  <c r="M16" i="35"/>
  <c r="M15" i="35"/>
  <c r="M14" i="35"/>
  <c r="M13" i="35"/>
  <c r="M12" i="35"/>
  <c r="M11" i="35"/>
  <c r="M10" i="35"/>
  <c r="M9" i="35"/>
  <c r="M8" i="35"/>
  <c r="M7" i="35"/>
  <c r="M6" i="35"/>
  <c r="M5" i="35"/>
  <c r="M4" i="35"/>
  <c r="M3" i="35"/>
  <c r="M2" i="35"/>
  <c r="M17" i="34"/>
  <c r="M14" i="34"/>
  <c r="M7" i="34"/>
  <c r="H31" i="45"/>
  <c r="M4" i="34"/>
  <c r="M21" i="34"/>
  <c r="M20" i="34"/>
  <c r="M19" i="34"/>
  <c r="M18" i="34"/>
  <c r="M16" i="34"/>
  <c r="M15" i="34"/>
  <c r="M13" i="34"/>
  <c r="M12" i="34"/>
  <c r="M11" i="34"/>
  <c r="M10" i="34"/>
  <c r="M9" i="34"/>
  <c r="M8" i="34"/>
  <c r="M6" i="34"/>
  <c r="M5" i="34"/>
  <c r="M3" i="34"/>
  <c r="M2" i="34"/>
  <c r="J2" i="3"/>
  <c r="J2" i="4"/>
  <c r="J2" i="5"/>
  <c r="J2" i="6"/>
  <c r="J2" i="7"/>
  <c r="J2" i="8"/>
  <c r="J2" i="9"/>
  <c r="J2" i="10"/>
  <c r="J2" i="27"/>
  <c r="J2" i="28"/>
  <c r="J2" i="29"/>
  <c r="J2" i="30"/>
  <c r="J2" i="31"/>
  <c r="J2" i="32"/>
  <c r="J2" i="33"/>
  <c r="J2" i="2"/>
  <c r="I38" i="69"/>
  <c r="I37" i="69"/>
  <c r="I36" i="69"/>
  <c r="I35" i="69"/>
  <c r="I34" i="69"/>
  <c r="I33" i="69"/>
  <c r="J33" i="69" s="1"/>
  <c r="I32" i="69"/>
  <c r="J32" i="69" s="1"/>
  <c r="I31" i="69"/>
  <c r="J31" i="69" s="1"/>
  <c r="G38" i="69"/>
  <c r="G37" i="69"/>
  <c r="G36" i="69"/>
  <c r="G35" i="69"/>
  <c r="G34" i="69"/>
  <c r="G33" i="69"/>
  <c r="G32" i="69"/>
  <c r="G31" i="69"/>
  <c r="F38" i="69"/>
  <c r="F37" i="69"/>
  <c r="F36" i="69"/>
  <c r="F35" i="69"/>
  <c r="F34" i="69"/>
  <c r="F33" i="69"/>
  <c r="F32" i="69"/>
  <c r="F31" i="69"/>
  <c r="I27" i="69"/>
  <c r="I26" i="69"/>
  <c r="I25" i="69"/>
  <c r="I24" i="69"/>
  <c r="I23" i="69"/>
  <c r="I22" i="69"/>
  <c r="J22" i="69" s="1"/>
  <c r="I21" i="69"/>
  <c r="J21" i="69" s="1"/>
  <c r="I20" i="69"/>
  <c r="J20" i="69" s="1"/>
  <c r="I19" i="69"/>
  <c r="I18" i="69"/>
  <c r="I17" i="69"/>
  <c r="I16" i="69"/>
  <c r="I15" i="69"/>
  <c r="I14" i="69"/>
  <c r="J14" i="69" s="1"/>
  <c r="I13" i="69"/>
  <c r="J12" i="69" s="1"/>
  <c r="I12" i="69"/>
  <c r="I39" i="69" s="1"/>
  <c r="I40" i="69" s="1"/>
  <c r="E38" i="69"/>
  <c r="E37" i="69"/>
  <c r="E36" i="69"/>
  <c r="E35" i="69"/>
  <c r="E34" i="69"/>
  <c r="E33" i="69"/>
  <c r="E32" i="69"/>
  <c r="E31" i="69"/>
  <c r="D38" i="69"/>
  <c r="D37" i="69"/>
  <c r="D36" i="69"/>
  <c r="D35" i="69"/>
  <c r="D34" i="69"/>
  <c r="D33" i="69"/>
  <c r="D32" i="69"/>
  <c r="D31" i="69"/>
  <c r="F27" i="69"/>
  <c r="F26" i="69"/>
  <c r="F25" i="69"/>
  <c r="F24" i="69"/>
  <c r="F23" i="69"/>
  <c r="F22" i="69"/>
  <c r="F21" i="69"/>
  <c r="F20" i="69"/>
  <c r="F19" i="69"/>
  <c r="F18" i="69"/>
  <c r="F17" i="69"/>
  <c r="F16" i="69"/>
  <c r="F15" i="69"/>
  <c r="F14" i="69"/>
  <c r="F13" i="69"/>
  <c r="F12" i="69"/>
  <c r="C38" i="69"/>
  <c r="C37" i="69"/>
  <c r="C36" i="69"/>
  <c r="C35" i="69"/>
  <c r="C34" i="69"/>
  <c r="C33" i="69"/>
  <c r="C32" i="69"/>
  <c r="C31" i="69"/>
  <c r="D27" i="69"/>
  <c r="D26" i="69"/>
  <c r="D25" i="69"/>
  <c r="D24" i="69"/>
  <c r="D23" i="69"/>
  <c r="D22" i="69"/>
  <c r="D21" i="69"/>
  <c r="D20" i="69"/>
  <c r="D19" i="69"/>
  <c r="D18" i="69"/>
  <c r="D17" i="69"/>
  <c r="D16" i="69"/>
  <c r="D15" i="69"/>
  <c r="D14" i="69"/>
  <c r="D13" i="69"/>
  <c r="D12" i="69"/>
  <c r="B38" i="69"/>
  <c r="B37" i="69"/>
  <c r="B36" i="69"/>
  <c r="B35" i="69"/>
  <c r="B34" i="69"/>
  <c r="B33" i="69"/>
  <c r="B32" i="69"/>
  <c r="B31" i="69"/>
  <c r="B27" i="69"/>
  <c r="B26" i="69"/>
  <c r="B25" i="69"/>
  <c r="B24" i="69"/>
  <c r="B23" i="69"/>
  <c r="B22" i="69"/>
  <c r="B21" i="69"/>
  <c r="B20" i="69"/>
  <c r="B19" i="69"/>
  <c r="B18" i="69"/>
  <c r="B17" i="69"/>
  <c r="B16" i="69"/>
  <c r="B15" i="69"/>
  <c r="B14" i="69"/>
  <c r="B13" i="69"/>
  <c r="B12" i="69"/>
  <c r="I38" i="68"/>
  <c r="I37" i="68"/>
  <c r="I36" i="68"/>
  <c r="I35" i="68"/>
  <c r="I34" i="68"/>
  <c r="I33" i="68"/>
  <c r="J33" i="68" s="1"/>
  <c r="I32" i="68"/>
  <c r="I31" i="68"/>
  <c r="G38" i="68"/>
  <c r="G37" i="68"/>
  <c r="G36" i="68"/>
  <c r="G35" i="68"/>
  <c r="G34" i="68"/>
  <c r="G33" i="68"/>
  <c r="G32" i="68"/>
  <c r="G31" i="68"/>
  <c r="F38" i="68"/>
  <c r="F37" i="68"/>
  <c r="F36" i="68"/>
  <c r="F35" i="68"/>
  <c r="F34" i="68"/>
  <c r="F33" i="68"/>
  <c r="F32" i="68"/>
  <c r="F31" i="68"/>
  <c r="I27" i="68"/>
  <c r="I26" i="68"/>
  <c r="I25" i="68"/>
  <c r="I24" i="68"/>
  <c r="J24" i="68" s="1"/>
  <c r="I23" i="68"/>
  <c r="J23" i="68" s="1"/>
  <c r="I22" i="68"/>
  <c r="J22" i="68" s="1"/>
  <c r="I21" i="68"/>
  <c r="J21" i="68" s="1"/>
  <c r="I20" i="68"/>
  <c r="I19" i="68"/>
  <c r="I18" i="68"/>
  <c r="I17" i="68"/>
  <c r="I16" i="68"/>
  <c r="J16" i="68" s="1"/>
  <c r="I15" i="68"/>
  <c r="J15" i="68" s="1"/>
  <c r="I14" i="68"/>
  <c r="J14" i="68" s="1"/>
  <c r="I13" i="68"/>
  <c r="J12" i="68" s="1"/>
  <c r="I12" i="68"/>
  <c r="E38" i="68"/>
  <c r="E37" i="68"/>
  <c r="E36" i="68"/>
  <c r="E35" i="68"/>
  <c r="E34" i="68"/>
  <c r="E33" i="68"/>
  <c r="E32" i="68"/>
  <c r="E31" i="68"/>
  <c r="D38" i="68"/>
  <c r="D37" i="68"/>
  <c r="D36" i="68"/>
  <c r="D35" i="68"/>
  <c r="D34" i="68"/>
  <c r="D33" i="68"/>
  <c r="D32" i="68"/>
  <c r="D31" i="68"/>
  <c r="F27" i="68"/>
  <c r="F26" i="68"/>
  <c r="F25" i="68"/>
  <c r="F24" i="68"/>
  <c r="F23" i="68"/>
  <c r="F22" i="68"/>
  <c r="F21" i="68"/>
  <c r="F20" i="68"/>
  <c r="F19" i="68"/>
  <c r="F18" i="68"/>
  <c r="F17" i="68"/>
  <c r="F16" i="68"/>
  <c r="F15" i="68"/>
  <c r="F14" i="68"/>
  <c r="F13" i="68"/>
  <c r="F12" i="68"/>
  <c r="C38" i="68"/>
  <c r="C37" i="68"/>
  <c r="C36" i="68"/>
  <c r="C35" i="68"/>
  <c r="C34" i="68"/>
  <c r="C33" i="68"/>
  <c r="C32" i="68"/>
  <c r="C31" i="68"/>
  <c r="D27" i="68"/>
  <c r="D26" i="68"/>
  <c r="D25" i="68"/>
  <c r="D24" i="68"/>
  <c r="D23" i="68"/>
  <c r="D22" i="68"/>
  <c r="D21" i="68"/>
  <c r="D20" i="68"/>
  <c r="D19" i="68"/>
  <c r="D18" i="68"/>
  <c r="D17" i="68"/>
  <c r="D16" i="68"/>
  <c r="D15" i="68"/>
  <c r="D14" i="68"/>
  <c r="D13" i="68"/>
  <c r="D12" i="68"/>
  <c r="B38" i="68"/>
  <c r="B37" i="68"/>
  <c r="B36" i="68"/>
  <c r="B35" i="68"/>
  <c r="B34" i="68"/>
  <c r="B33" i="68"/>
  <c r="B32" i="68"/>
  <c r="B31" i="68"/>
  <c r="B27" i="68"/>
  <c r="B26" i="68"/>
  <c r="B25" i="68"/>
  <c r="B24" i="68"/>
  <c r="B23" i="68"/>
  <c r="B22" i="68"/>
  <c r="B21" i="68"/>
  <c r="B20" i="68"/>
  <c r="B19" i="68"/>
  <c r="B18" i="68"/>
  <c r="B17" i="68"/>
  <c r="B16" i="68"/>
  <c r="B15" i="68"/>
  <c r="B14" i="68"/>
  <c r="B13" i="68"/>
  <c r="B12" i="68"/>
  <c r="I31" i="67"/>
  <c r="I38" i="67"/>
  <c r="I37" i="67"/>
  <c r="I36" i="67"/>
  <c r="I35" i="67"/>
  <c r="I34" i="67"/>
  <c r="I33" i="67"/>
  <c r="J33" i="67" s="1"/>
  <c r="I32" i="67"/>
  <c r="G38" i="67"/>
  <c r="G37" i="67"/>
  <c r="G36" i="67"/>
  <c r="G35" i="67"/>
  <c r="G34" i="67"/>
  <c r="G33" i="67"/>
  <c r="G32" i="67"/>
  <c r="G31" i="67"/>
  <c r="F38" i="67"/>
  <c r="F37" i="67"/>
  <c r="F36" i="67"/>
  <c r="F35" i="67"/>
  <c r="F34" i="67"/>
  <c r="F33" i="67"/>
  <c r="F32" i="67"/>
  <c r="F31" i="67"/>
  <c r="I27" i="67"/>
  <c r="I26" i="67"/>
  <c r="I25" i="67"/>
  <c r="I24" i="67"/>
  <c r="I23" i="67"/>
  <c r="I22" i="67"/>
  <c r="J22" i="67" s="1"/>
  <c r="I21" i="67"/>
  <c r="I20" i="67"/>
  <c r="J20" i="67" s="1"/>
  <c r="I19" i="67"/>
  <c r="I18" i="67"/>
  <c r="I17" i="67"/>
  <c r="I16" i="67"/>
  <c r="I15" i="67"/>
  <c r="I14" i="67"/>
  <c r="J14" i="67" s="1"/>
  <c r="I13" i="67"/>
  <c r="I12" i="67"/>
  <c r="E38" i="67"/>
  <c r="E37" i="67"/>
  <c r="E36" i="67"/>
  <c r="E35" i="67"/>
  <c r="E34" i="67"/>
  <c r="E33" i="67"/>
  <c r="E32" i="67"/>
  <c r="E31" i="67"/>
  <c r="D38" i="67"/>
  <c r="D37" i="67"/>
  <c r="D36" i="67"/>
  <c r="D35" i="67"/>
  <c r="D34" i="67"/>
  <c r="D33" i="67"/>
  <c r="D32" i="67"/>
  <c r="D31" i="67"/>
  <c r="F27" i="67"/>
  <c r="F26" i="67"/>
  <c r="F25" i="67"/>
  <c r="F24" i="67"/>
  <c r="F23" i="67"/>
  <c r="F22" i="67"/>
  <c r="F21" i="67"/>
  <c r="F20" i="67"/>
  <c r="F19" i="67"/>
  <c r="F18" i="67"/>
  <c r="F17" i="67"/>
  <c r="F16" i="67"/>
  <c r="F15" i="67"/>
  <c r="F14" i="67"/>
  <c r="F13" i="67"/>
  <c r="F12" i="67"/>
  <c r="C38" i="67"/>
  <c r="C37" i="67"/>
  <c r="C36" i="67"/>
  <c r="C35" i="67"/>
  <c r="C34" i="67"/>
  <c r="C33" i="67"/>
  <c r="C32" i="67"/>
  <c r="C31" i="67"/>
  <c r="D27" i="67"/>
  <c r="D26" i="67"/>
  <c r="D25" i="67"/>
  <c r="D24" i="67"/>
  <c r="D23" i="67"/>
  <c r="D22" i="67"/>
  <c r="D21" i="67"/>
  <c r="D20" i="67"/>
  <c r="D19" i="67"/>
  <c r="D18" i="67"/>
  <c r="D17" i="67"/>
  <c r="D16" i="67"/>
  <c r="D15" i="67"/>
  <c r="D14" i="67"/>
  <c r="D13" i="67"/>
  <c r="D12" i="67"/>
  <c r="B38" i="67"/>
  <c r="B37" i="67"/>
  <c r="B36" i="67"/>
  <c r="B35" i="67"/>
  <c r="B34" i="67"/>
  <c r="B33" i="67"/>
  <c r="B32" i="67"/>
  <c r="B31" i="67"/>
  <c r="B27" i="67"/>
  <c r="B26" i="67"/>
  <c r="B25" i="67"/>
  <c r="B24" i="67"/>
  <c r="B23" i="67"/>
  <c r="B22" i="67"/>
  <c r="B21" i="67"/>
  <c r="B20" i="67"/>
  <c r="B19" i="67"/>
  <c r="B18" i="67"/>
  <c r="B17" i="67"/>
  <c r="B16" i="67"/>
  <c r="B15" i="67"/>
  <c r="B14" i="67"/>
  <c r="B13" i="67"/>
  <c r="B12" i="67"/>
  <c r="I38" i="65"/>
  <c r="I37" i="65"/>
  <c r="I36" i="65"/>
  <c r="I35" i="65"/>
  <c r="I34" i="65"/>
  <c r="J34" i="65" s="1"/>
  <c r="I33" i="65"/>
  <c r="J33" i="65" s="1"/>
  <c r="I32" i="65"/>
  <c r="I31" i="65"/>
  <c r="G38" i="65"/>
  <c r="G37" i="65"/>
  <c r="G36" i="65"/>
  <c r="G35" i="65"/>
  <c r="G34" i="65"/>
  <c r="G33" i="65"/>
  <c r="G32" i="65"/>
  <c r="G31" i="65"/>
  <c r="F38" i="65"/>
  <c r="F37" i="65"/>
  <c r="F36" i="65"/>
  <c r="F35" i="65"/>
  <c r="F34" i="65"/>
  <c r="F33" i="65"/>
  <c r="F32" i="65"/>
  <c r="F31" i="65"/>
  <c r="I27" i="65"/>
  <c r="I26" i="65"/>
  <c r="I25" i="65"/>
  <c r="I24" i="65"/>
  <c r="I23" i="65"/>
  <c r="I22" i="65"/>
  <c r="I21" i="65"/>
  <c r="I20" i="65"/>
  <c r="J20" i="65" s="1"/>
  <c r="I19" i="65"/>
  <c r="I18" i="65"/>
  <c r="I17" i="65"/>
  <c r="I16" i="65"/>
  <c r="I15" i="65"/>
  <c r="I14" i="65"/>
  <c r="I13" i="65"/>
  <c r="I12" i="65"/>
  <c r="E38" i="65"/>
  <c r="E37" i="65"/>
  <c r="E36" i="65"/>
  <c r="E35" i="65"/>
  <c r="E34" i="65"/>
  <c r="E33" i="65"/>
  <c r="E32" i="65"/>
  <c r="E31" i="65"/>
  <c r="D38" i="65"/>
  <c r="D37" i="65"/>
  <c r="D36" i="65"/>
  <c r="D35" i="65"/>
  <c r="D34" i="65"/>
  <c r="D33" i="65"/>
  <c r="D32" i="65"/>
  <c r="D31" i="65"/>
  <c r="F27" i="65"/>
  <c r="F26" i="65"/>
  <c r="F25" i="65"/>
  <c r="F24" i="65"/>
  <c r="F23" i="65"/>
  <c r="F22" i="65"/>
  <c r="F21" i="65"/>
  <c r="F20" i="65"/>
  <c r="F19" i="65"/>
  <c r="F18" i="65"/>
  <c r="F17" i="65"/>
  <c r="F16" i="65"/>
  <c r="F15" i="65"/>
  <c r="F14" i="65"/>
  <c r="F13" i="65"/>
  <c r="F12" i="65"/>
  <c r="C38" i="65"/>
  <c r="C37" i="65"/>
  <c r="C36" i="65"/>
  <c r="C35" i="65"/>
  <c r="C34" i="65"/>
  <c r="C33" i="65"/>
  <c r="C32" i="65"/>
  <c r="C31" i="65"/>
  <c r="D27" i="65"/>
  <c r="D26" i="65"/>
  <c r="D25" i="65"/>
  <c r="D24" i="65"/>
  <c r="D23" i="65"/>
  <c r="D22" i="65"/>
  <c r="D21" i="65"/>
  <c r="D20" i="65"/>
  <c r="D19" i="65"/>
  <c r="D18" i="65"/>
  <c r="D17" i="65"/>
  <c r="D16" i="65"/>
  <c r="D15" i="65"/>
  <c r="D14" i="65"/>
  <c r="D13" i="65"/>
  <c r="D12" i="65"/>
  <c r="B12" i="65"/>
  <c r="B38" i="65"/>
  <c r="B37" i="65"/>
  <c r="B36" i="65"/>
  <c r="B35" i="65"/>
  <c r="B34" i="65"/>
  <c r="B33" i="65"/>
  <c r="B32" i="65"/>
  <c r="B31" i="65"/>
  <c r="B27" i="65"/>
  <c r="B26" i="65"/>
  <c r="B25" i="65"/>
  <c r="B24" i="65"/>
  <c r="B23" i="65"/>
  <c r="B22" i="65"/>
  <c r="B21" i="65"/>
  <c r="B20" i="65"/>
  <c r="B19" i="65"/>
  <c r="B18" i="65"/>
  <c r="B17" i="65"/>
  <c r="B16" i="65"/>
  <c r="B15" i="65"/>
  <c r="B14" i="65"/>
  <c r="B13" i="65"/>
  <c r="I38" i="64"/>
  <c r="I37" i="64"/>
  <c r="I36" i="64"/>
  <c r="I35" i="64"/>
  <c r="I34" i="64"/>
  <c r="J34" i="64" s="1"/>
  <c r="I33" i="64"/>
  <c r="J33" i="64" s="1"/>
  <c r="I32" i="64"/>
  <c r="J32" i="64" s="1"/>
  <c r="I31" i="64"/>
  <c r="J31" i="64" s="1"/>
  <c r="G38" i="64"/>
  <c r="G37" i="64"/>
  <c r="G36" i="64"/>
  <c r="G35" i="64"/>
  <c r="G34" i="64"/>
  <c r="G33" i="64"/>
  <c r="G32" i="64"/>
  <c r="G31" i="64"/>
  <c r="F38" i="64"/>
  <c r="F37" i="64"/>
  <c r="F36" i="64"/>
  <c r="F35" i="64"/>
  <c r="F34" i="64"/>
  <c r="F33" i="64"/>
  <c r="F32" i="64"/>
  <c r="F31" i="64"/>
  <c r="I27" i="64"/>
  <c r="I26" i="64"/>
  <c r="I25" i="64"/>
  <c r="I24" i="64"/>
  <c r="I23" i="64"/>
  <c r="I22" i="64"/>
  <c r="J22" i="64" s="1"/>
  <c r="I21" i="64"/>
  <c r="I20" i="64"/>
  <c r="I19" i="64"/>
  <c r="I18" i="64"/>
  <c r="I17" i="64"/>
  <c r="I16" i="64"/>
  <c r="I15" i="64"/>
  <c r="I14" i="64"/>
  <c r="J14" i="64" s="1"/>
  <c r="I13" i="64"/>
  <c r="I12" i="64"/>
  <c r="E38" i="64"/>
  <c r="E37" i="64"/>
  <c r="E36" i="64"/>
  <c r="E35" i="64"/>
  <c r="E34" i="64"/>
  <c r="E33" i="64"/>
  <c r="E32" i="64"/>
  <c r="E31" i="64"/>
  <c r="D38" i="64"/>
  <c r="D37" i="64"/>
  <c r="D36" i="64"/>
  <c r="D35" i="64"/>
  <c r="D34" i="64"/>
  <c r="D33" i="64"/>
  <c r="D32" i="64"/>
  <c r="D31" i="64"/>
  <c r="F27" i="64"/>
  <c r="F26" i="64"/>
  <c r="F25" i="64"/>
  <c r="F24" i="64"/>
  <c r="F23" i="64"/>
  <c r="F22" i="64"/>
  <c r="F21" i="64"/>
  <c r="F20" i="64"/>
  <c r="F19" i="64"/>
  <c r="F18" i="64"/>
  <c r="F17" i="64"/>
  <c r="F16" i="64"/>
  <c r="F15" i="64"/>
  <c r="F14" i="64"/>
  <c r="F13" i="64"/>
  <c r="F12" i="64"/>
  <c r="C38" i="64"/>
  <c r="C37" i="64"/>
  <c r="C36" i="64"/>
  <c r="C35" i="64"/>
  <c r="C34" i="64"/>
  <c r="C33" i="64"/>
  <c r="C32" i="64"/>
  <c r="C31" i="64"/>
  <c r="D27" i="64"/>
  <c r="D26" i="64"/>
  <c r="D25" i="64"/>
  <c r="D24" i="64"/>
  <c r="D23" i="64"/>
  <c r="D22" i="64"/>
  <c r="D21" i="64"/>
  <c r="D20" i="64"/>
  <c r="D19" i="64"/>
  <c r="D18" i="64"/>
  <c r="D17" i="64"/>
  <c r="D16" i="64"/>
  <c r="D15" i="64"/>
  <c r="D14" i="64"/>
  <c r="D13" i="64"/>
  <c r="D12" i="64"/>
  <c r="B38" i="64"/>
  <c r="B37" i="64"/>
  <c r="B36" i="64"/>
  <c r="B35" i="64"/>
  <c r="B34" i="64"/>
  <c r="B33" i="64"/>
  <c r="B32" i="64"/>
  <c r="B31" i="64"/>
  <c r="B27" i="64"/>
  <c r="B26" i="64"/>
  <c r="B25" i="64"/>
  <c r="B24" i="64"/>
  <c r="B23" i="64"/>
  <c r="B22" i="64"/>
  <c r="B21" i="64"/>
  <c r="B20" i="64"/>
  <c r="B19" i="64"/>
  <c r="B18" i="64"/>
  <c r="B17" i="64"/>
  <c r="B16" i="64"/>
  <c r="B15" i="64"/>
  <c r="B14" i="64"/>
  <c r="B13" i="64"/>
  <c r="B12" i="64"/>
  <c r="I38" i="63"/>
  <c r="I37" i="63"/>
  <c r="I36" i="63"/>
  <c r="I35" i="63"/>
  <c r="I34" i="63"/>
  <c r="J34" i="63" s="1"/>
  <c r="I33" i="63"/>
  <c r="J33" i="63" s="1"/>
  <c r="I32" i="63"/>
  <c r="J32" i="63" s="1"/>
  <c r="I31" i="63"/>
  <c r="J31" i="63" s="1"/>
  <c r="G38" i="63"/>
  <c r="G37" i="63"/>
  <c r="G36" i="63"/>
  <c r="G35" i="63"/>
  <c r="G34" i="63"/>
  <c r="G33" i="63"/>
  <c r="G32" i="63"/>
  <c r="G31" i="63"/>
  <c r="F38" i="63"/>
  <c r="F37" i="63"/>
  <c r="F36" i="63"/>
  <c r="F35" i="63"/>
  <c r="F34" i="63"/>
  <c r="F33" i="63"/>
  <c r="F32" i="63"/>
  <c r="F31" i="63"/>
  <c r="I27" i="63"/>
  <c r="I26" i="63"/>
  <c r="I25" i="63"/>
  <c r="J25" i="63" s="1"/>
  <c r="I24" i="63"/>
  <c r="J24" i="63" s="1"/>
  <c r="I23" i="63"/>
  <c r="I22" i="63"/>
  <c r="I21" i="63"/>
  <c r="I20" i="63"/>
  <c r="J20" i="63" s="1"/>
  <c r="I19" i="63"/>
  <c r="I18" i="63"/>
  <c r="I17" i="63"/>
  <c r="I16" i="63"/>
  <c r="I15" i="63"/>
  <c r="I14" i="63"/>
  <c r="I13" i="63"/>
  <c r="I12" i="63"/>
  <c r="E38" i="63"/>
  <c r="E37" i="63"/>
  <c r="E36" i="63"/>
  <c r="E35" i="63"/>
  <c r="E34" i="63"/>
  <c r="E33" i="63"/>
  <c r="E32" i="63"/>
  <c r="E31" i="63"/>
  <c r="D38" i="63"/>
  <c r="D37" i="63"/>
  <c r="D36" i="63"/>
  <c r="D35" i="63"/>
  <c r="D34" i="63"/>
  <c r="D33" i="63"/>
  <c r="D32" i="63"/>
  <c r="D31" i="63"/>
  <c r="F27" i="63"/>
  <c r="F26" i="63"/>
  <c r="F25" i="63"/>
  <c r="F24" i="63"/>
  <c r="F23" i="63"/>
  <c r="F22" i="63"/>
  <c r="F21" i="63"/>
  <c r="F20" i="63"/>
  <c r="F19" i="63"/>
  <c r="F18" i="63"/>
  <c r="F17" i="63"/>
  <c r="F16" i="63"/>
  <c r="F15" i="63"/>
  <c r="F14" i="63"/>
  <c r="F13" i="63"/>
  <c r="F12" i="63"/>
  <c r="C38" i="63"/>
  <c r="C37" i="63"/>
  <c r="C36" i="63"/>
  <c r="C35" i="63"/>
  <c r="C34" i="63"/>
  <c r="C33" i="63"/>
  <c r="C32" i="63"/>
  <c r="C31" i="63"/>
  <c r="D27" i="63"/>
  <c r="D26" i="63"/>
  <c r="D25" i="63"/>
  <c r="D24" i="63"/>
  <c r="D23" i="63"/>
  <c r="D22" i="63"/>
  <c r="D21" i="63"/>
  <c r="D20" i="63"/>
  <c r="D19" i="63"/>
  <c r="D18" i="63"/>
  <c r="D17" i="63"/>
  <c r="D16" i="63"/>
  <c r="D15" i="63"/>
  <c r="D14" i="63"/>
  <c r="D13" i="63"/>
  <c r="D12" i="63"/>
  <c r="B38" i="63"/>
  <c r="B37" i="63"/>
  <c r="B36" i="63"/>
  <c r="B35" i="63"/>
  <c r="B34" i="63"/>
  <c r="B33" i="63"/>
  <c r="B32" i="63"/>
  <c r="B31" i="63"/>
  <c r="B27" i="63"/>
  <c r="B26" i="63"/>
  <c r="B25" i="63"/>
  <c r="B24" i="63"/>
  <c r="B23" i="63"/>
  <c r="B22" i="63"/>
  <c r="B21" i="63"/>
  <c r="B20" i="63"/>
  <c r="B19" i="63"/>
  <c r="B18" i="63"/>
  <c r="B17" i="63"/>
  <c r="B16" i="63"/>
  <c r="B15" i="63"/>
  <c r="B14" i="63"/>
  <c r="B13" i="63"/>
  <c r="B12" i="63"/>
  <c r="I38" i="62"/>
  <c r="I37" i="62"/>
  <c r="I36" i="62"/>
  <c r="I35" i="62"/>
  <c r="I34" i="62"/>
  <c r="I33" i="62"/>
  <c r="I32" i="62"/>
  <c r="J32" i="62" s="1"/>
  <c r="I31" i="62"/>
  <c r="J31" i="62" s="1"/>
  <c r="G38" i="62"/>
  <c r="G37" i="62"/>
  <c r="G36" i="62"/>
  <c r="G35" i="62"/>
  <c r="G34" i="62"/>
  <c r="G33" i="62"/>
  <c r="G32" i="62"/>
  <c r="G31" i="62"/>
  <c r="F38" i="62"/>
  <c r="F37" i="62"/>
  <c r="F36" i="62"/>
  <c r="F35" i="62"/>
  <c r="F34" i="62"/>
  <c r="F33" i="62"/>
  <c r="F32" i="62"/>
  <c r="F31" i="62"/>
  <c r="I27" i="62"/>
  <c r="J27" i="62" s="1"/>
  <c r="I26" i="62"/>
  <c r="I25" i="62"/>
  <c r="I24" i="62"/>
  <c r="I23" i="62"/>
  <c r="I22" i="62"/>
  <c r="J22" i="62" s="1"/>
  <c r="I21" i="62"/>
  <c r="I20" i="62"/>
  <c r="I19" i="62"/>
  <c r="J19" i="62" s="1"/>
  <c r="I18" i="62"/>
  <c r="I17" i="62"/>
  <c r="I16" i="62"/>
  <c r="I15" i="62"/>
  <c r="I14" i="62"/>
  <c r="I13" i="62"/>
  <c r="I12" i="62"/>
  <c r="E38" i="62"/>
  <c r="E37" i="62"/>
  <c r="E36" i="62"/>
  <c r="E35" i="62"/>
  <c r="E34" i="62"/>
  <c r="E33" i="62"/>
  <c r="E32" i="62"/>
  <c r="E31" i="62"/>
  <c r="D38" i="62"/>
  <c r="D37" i="62"/>
  <c r="D36" i="62"/>
  <c r="D35" i="62"/>
  <c r="D34" i="62"/>
  <c r="D33" i="62"/>
  <c r="D32" i="62"/>
  <c r="D31" i="62"/>
  <c r="F27" i="62"/>
  <c r="F26" i="62"/>
  <c r="F25" i="62"/>
  <c r="F24" i="62"/>
  <c r="F23" i="62"/>
  <c r="F22" i="62"/>
  <c r="F21" i="62"/>
  <c r="F20" i="62"/>
  <c r="F19" i="62"/>
  <c r="F18" i="62"/>
  <c r="F17" i="62"/>
  <c r="F16" i="62"/>
  <c r="F15" i="62"/>
  <c r="F14" i="62"/>
  <c r="F13" i="62"/>
  <c r="F12" i="62"/>
  <c r="C38" i="62"/>
  <c r="C37" i="62"/>
  <c r="C36" i="62"/>
  <c r="C35" i="62"/>
  <c r="C34" i="62"/>
  <c r="C33" i="62"/>
  <c r="C32" i="62"/>
  <c r="C31" i="62"/>
  <c r="D27" i="62"/>
  <c r="D26" i="62"/>
  <c r="D25" i="62"/>
  <c r="D24" i="62"/>
  <c r="D23" i="62"/>
  <c r="D22" i="62"/>
  <c r="D21" i="62"/>
  <c r="D20" i="62"/>
  <c r="D19" i="62"/>
  <c r="D18" i="62"/>
  <c r="D17" i="62"/>
  <c r="D16" i="62"/>
  <c r="D15" i="62"/>
  <c r="D14" i="62"/>
  <c r="D13" i="62"/>
  <c r="D12" i="62"/>
  <c r="B38" i="62"/>
  <c r="B37" i="62"/>
  <c r="B36" i="62"/>
  <c r="B35" i="62"/>
  <c r="B34" i="62"/>
  <c r="B33" i="62"/>
  <c r="B32" i="62"/>
  <c r="B31" i="62"/>
  <c r="B27" i="62"/>
  <c r="B26" i="62"/>
  <c r="B25" i="62"/>
  <c r="B24" i="62"/>
  <c r="B23" i="62"/>
  <c r="B22" i="62"/>
  <c r="B21" i="62"/>
  <c r="B20" i="62"/>
  <c r="B19" i="62"/>
  <c r="B18" i="62"/>
  <c r="B17" i="62"/>
  <c r="B16" i="62"/>
  <c r="B15" i="62"/>
  <c r="B14" i="62"/>
  <c r="B13" i="62"/>
  <c r="B12" i="62"/>
  <c r="I38" i="61"/>
  <c r="I37" i="61"/>
  <c r="I36" i="61"/>
  <c r="I35" i="61"/>
  <c r="I34" i="61"/>
  <c r="I33" i="61"/>
  <c r="I32" i="61"/>
  <c r="J32" i="61" s="1"/>
  <c r="I31" i="61"/>
  <c r="J31" i="61" s="1"/>
  <c r="G38" i="61"/>
  <c r="G37" i="61"/>
  <c r="G36" i="61"/>
  <c r="G35" i="61"/>
  <c r="G34" i="61"/>
  <c r="G33" i="61"/>
  <c r="G32" i="61"/>
  <c r="G31" i="61"/>
  <c r="F38" i="61"/>
  <c r="F37" i="61"/>
  <c r="F36" i="61"/>
  <c r="F35" i="61"/>
  <c r="F34" i="61"/>
  <c r="F33" i="61"/>
  <c r="F32" i="61"/>
  <c r="F31" i="61"/>
  <c r="I27" i="61"/>
  <c r="I26" i="61"/>
  <c r="I25" i="61"/>
  <c r="I24" i="61"/>
  <c r="I23" i="61"/>
  <c r="I22" i="61"/>
  <c r="J22" i="61" s="1"/>
  <c r="I21" i="61"/>
  <c r="I20" i="61"/>
  <c r="J20" i="61" s="1"/>
  <c r="I19" i="61"/>
  <c r="I18" i="61"/>
  <c r="I17" i="61"/>
  <c r="I16" i="61"/>
  <c r="I15" i="61"/>
  <c r="I14" i="61"/>
  <c r="J14" i="61" s="1"/>
  <c r="I13" i="61"/>
  <c r="I12" i="61"/>
  <c r="E38" i="61"/>
  <c r="E37" i="61"/>
  <c r="E36" i="61"/>
  <c r="E35" i="61"/>
  <c r="E34" i="61"/>
  <c r="E33" i="61"/>
  <c r="E32" i="61"/>
  <c r="E31" i="61"/>
  <c r="D38" i="61"/>
  <c r="D37" i="61"/>
  <c r="D36" i="61"/>
  <c r="D35" i="61"/>
  <c r="D34" i="61"/>
  <c r="D33" i="61"/>
  <c r="D32" i="61"/>
  <c r="D31" i="61"/>
  <c r="F27" i="61"/>
  <c r="F26" i="61"/>
  <c r="F25" i="61"/>
  <c r="F24" i="61"/>
  <c r="F23" i="61"/>
  <c r="F22" i="61"/>
  <c r="F21" i="61"/>
  <c r="F20" i="61"/>
  <c r="F19" i="61"/>
  <c r="F18" i="61"/>
  <c r="F17" i="61"/>
  <c r="F16" i="61"/>
  <c r="F15" i="61"/>
  <c r="F14" i="61"/>
  <c r="F13" i="61"/>
  <c r="F12" i="61"/>
  <c r="C38" i="61"/>
  <c r="C37" i="61"/>
  <c r="C36" i="61"/>
  <c r="C35" i="61"/>
  <c r="C34" i="61"/>
  <c r="C33" i="61"/>
  <c r="C32" i="61"/>
  <c r="C31" i="61"/>
  <c r="D27" i="61"/>
  <c r="D26" i="61"/>
  <c r="D25" i="61"/>
  <c r="D24" i="61"/>
  <c r="D23" i="61"/>
  <c r="D22" i="61"/>
  <c r="D21" i="61"/>
  <c r="D20" i="61"/>
  <c r="D19" i="61"/>
  <c r="D18" i="61"/>
  <c r="D17" i="61"/>
  <c r="D16" i="61"/>
  <c r="D15" i="61"/>
  <c r="D14" i="61"/>
  <c r="D13" i="61"/>
  <c r="D12" i="61"/>
  <c r="B12" i="61"/>
  <c r="B38" i="61"/>
  <c r="B37" i="61"/>
  <c r="B36" i="61"/>
  <c r="B35" i="61"/>
  <c r="B34" i="61"/>
  <c r="B33" i="61"/>
  <c r="B32" i="61"/>
  <c r="B31" i="61"/>
  <c r="B27" i="61"/>
  <c r="B26" i="61"/>
  <c r="B25" i="61"/>
  <c r="B24" i="61"/>
  <c r="B23" i="61"/>
  <c r="B22" i="61"/>
  <c r="B21" i="61"/>
  <c r="B20" i="61"/>
  <c r="B19" i="61"/>
  <c r="B18" i="61"/>
  <c r="B17" i="61"/>
  <c r="B16" i="61"/>
  <c r="B15" i="61"/>
  <c r="B14" i="61"/>
  <c r="B13" i="61"/>
  <c r="I38" i="60"/>
  <c r="I37" i="60"/>
  <c r="I36" i="60"/>
  <c r="I35" i="60"/>
  <c r="I34" i="60"/>
  <c r="I33" i="60"/>
  <c r="I32" i="60"/>
  <c r="J32" i="60" s="1"/>
  <c r="I31" i="60"/>
  <c r="G38" i="60"/>
  <c r="G37" i="60"/>
  <c r="G36" i="60"/>
  <c r="G35" i="60"/>
  <c r="G34" i="60"/>
  <c r="G33" i="60"/>
  <c r="G32" i="60"/>
  <c r="G31" i="60"/>
  <c r="F38" i="60"/>
  <c r="F37" i="60"/>
  <c r="F36" i="60"/>
  <c r="F35" i="60"/>
  <c r="F34" i="60"/>
  <c r="F33" i="60"/>
  <c r="F32" i="60"/>
  <c r="F31" i="60"/>
  <c r="I27" i="60"/>
  <c r="I26" i="60"/>
  <c r="I25" i="60"/>
  <c r="J25" i="60" s="1"/>
  <c r="I24" i="60"/>
  <c r="I23" i="60"/>
  <c r="I22" i="60"/>
  <c r="J22" i="60" s="1"/>
  <c r="I21" i="60"/>
  <c r="J21" i="60" s="1"/>
  <c r="I20" i="60"/>
  <c r="J20" i="60" s="1"/>
  <c r="I19" i="60"/>
  <c r="I18" i="60"/>
  <c r="I17" i="60"/>
  <c r="I16" i="60"/>
  <c r="I15" i="60"/>
  <c r="I14" i="60"/>
  <c r="J14" i="60" s="1"/>
  <c r="I13" i="60"/>
  <c r="J13" i="60" s="1"/>
  <c r="I12" i="60"/>
  <c r="E38" i="60"/>
  <c r="E37" i="60"/>
  <c r="E36" i="60"/>
  <c r="E35" i="60"/>
  <c r="E34" i="60"/>
  <c r="E33" i="60"/>
  <c r="E32" i="60"/>
  <c r="E31" i="60"/>
  <c r="D38" i="60"/>
  <c r="D37" i="60"/>
  <c r="D36" i="60"/>
  <c r="D35" i="60"/>
  <c r="D34" i="60"/>
  <c r="D33" i="60"/>
  <c r="D32" i="60"/>
  <c r="D31" i="60"/>
  <c r="F27" i="60"/>
  <c r="F26" i="60"/>
  <c r="F25" i="60"/>
  <c r="F24" i="60"/>
  <c r="F23" i="60"/>
  <c r="F22" i="60"/>
  <c r="F21" i="60"/>
  <c r="F20" i="60"/>
  <c r="F19" i="60"/>
  <c r="F18" i="60"/>
  <c r="F17" i="60"/>
  <c r="F16" i="60"/>
  <c r="F15" i="60"/>
  <c r="F14" i="60"/>
  <c r="F13" i="60"/>
  <c r="F12" i="60"/>
  <c r="C38" i="60"/>
  <c r="C37" i="60"/>
  <c r="C36" i="60"/>
  <c r="C35" i="60"/>
  <c r="C34" i="60"/>
  <c r="C33" i="60"/>
  <c r="C32" i="60"/>
  <c r="C31" i="60"/>
  <c r="D27" i="60"/>
  <c r="D26" i="60"/>
  <c r="D25" i="60"/>
  <c r="D24" i="60"/>
  <c r="D23" i="60"/>
  <c r="D22" i="60"/>
  <c r="D21" i="60"/>
  <c r="D20" i="60"/>
  <c r="D19" i="60"/>
  <c r="D18" i="60"/>
  <c r="D17" i="60"/>
  <c r="D16" i="60"/>
  <c r="D15" i="60"/>
  <c r="D14" i="60"/>
  <c r="D13" i="60"/>
  <c r="D12" i="60"/>
  <c r="B38" i="60"/>
  <c r="B37" i="60"/>
  <c r="B36" i="60"/>
  <c r="B35" i="60"/>
  <c r="B34" i="60"/>
  <c r="B33" i="60"/>
  <c r="B32" i="60"/>
  <c r="B31" i="60"/>
  <c r="B27" i="60"/>
  <c r="B26" i="60"/>
  <c r="B25" i="60"/>
  <c r="B24" i="60"/>
  <c r="B23" i="60"/>
  <c r="B22" i="60"/>
  <c r="B21" i="60"/>
  <c r="B20" i="60"/>
  <c r="B19" i="60"/>
  <c r="B18" i="60"/>
  <c r="B17" i="60"/>
  <c r="B16" i="60"/>
  <c r="B15" i="60"/>
  <c r="B14" i="60"/>
  <c r="B13" i="60"/>
  <c r="B12" i="60"/>
  <c r="I38" i="59"/>
  <c r="I37" i="59"/>
  <c r="I36" i="59"/>
  <c r="I35" i="59"/>
  <c r="I34" i="59"/>
  <c r="I33" i="59"/>
  <c r="J33" i="59" s="1"/>
  <c r="I32" i="59"/>
  <c r="I31" i="59"/>
  <c r="J31" i="59" s="1"/>
  <c r="G38" i="59"/>
  <c r="G37" i="59"/>
  <c r="G36" i="59"/>
  <c r="G35" i="59"/>
  <c r="G34" i="59"/>
  <c r="G33" i="59"/>
  <c r="G32" i="59"/>
  <c r="G31" i="59"/>
  <c r="F38" i="59"/>
  <c r="F37" i="59"/>
  <c r="F36" i="59"/>
  <c r="F35" i="59"/>
  <c r="F34" i="59"/>
  <c r="F33" i="59"/>
  <c r="F32" i="59"/>
  <c r="F31" i="59"/>
  <c r="I27" i="59"/>
  <c r="I26" i="59"/>
  <c r="I25" i="59"/>
  <c r="I24" i="59"/>
  <c r="I23" i="59"/>
  <c r="J23" i="59" s="1"/>
  <c r="I22" i="59"/>
  <c r="I21" i="59"/>
  <c r="I20" i="59"/>
  <c r="J20" i="59" s="1"/>
  <c r="I19" i="59"/>
  <c r="I18" i="59"/>
  <c r="I17" i="59"/>
  <c r="I16" i="59"/>
  <c r="I15" i="59"/>
  <c r="I14" i="59"/>
  <c r="I13" i="59"/>
  <c r="J12" i="59" s="1"/>
  <c r="I12" i="59"/>
  <c r="E38" i="59"/>
  <c r="E37" i="59"/>
  <c r="E36" i="59"/>
  <c r="E35" i="59"/>
  <c r="E34" i="59"/>
  <c r="E33" i="59"/>
  <c r="E32" i="59"/>
  <c r="E31" i="59"/>
  <c r="D38" i="59"/>
  <c r="D37" i="59"/>
  <c r="D36" i="59"/>
  <c r="D35" i="59"/>
  <c r="D34" i="59"/>
  <c r="D33" i="59"/>
  <c r="D32" i="59"/>
  <c r="D31" i="59"/>
  <c r="F27" i="59"/>
  <c r="F26" i="59"/>
  <c r="F25" i="59"/>
  <c r="F24" i="59"/>
  <c r="F23" i="59"/>
  <c r="F22" i="59"/>
  <c r="F21" i="59"/>
  <c r="F20" i="59"/>
  <c r="F19" i="59"/>
  <c r="F18" i="59"/>
  <c r="F17" i="59"/>
  <c r="F16" i="59"/>
  <c r="F15" i="59"/>
  <c r="F14" i="59"/>
  <c r="F13" i="59"/>
  <c r="F12" i="59"/>
  <c r="C38" i="59"/>
  <c r="C37" i="59"/>
  <c r="C36" i="59"/>
  <c r="C35" i="59"/>
  <c r="C34" i="59"/>
  <c r="C33" i="59"/>
  <c r="C32" i="59"/>
  <c r="C31" i="59"/>
  <c r="D27" i="59"/>
  <c r="D26" i="59"/>
  <c r="D25" i="59"/>
  <c r="D24" i="59"/>
  <c r="D23" i="59"/>
  <c r="D22" i="59"/>
  <c r="D21" i="59"/>
  <c r="D20" i="59"/>
  <c r="D19" i="59"/>
  <c r="D18" i="59"/>
  <c r="D17" i="59"/>
  <c r="D16" i="59"/>
  <c r="D15" i="59"/>
  <c r="D14" i="59"/>
  <c r="D13" i="59"/>
  <c r="D12" i="59"/>
  <c r="B38" i="59"/>
  <c r="B37" i="59"/>
  <c r="B36" i="59"/>
  <c r="B35" i="59"/>
  <c r="B34" i="59"/>
  <c r="B33" i="59"/>
  <c r="B32" i="59"/>
  <c r="B31" i="59"/>
  <c r="B27" i="59"/>
  <c r="B26" i="59"/>
  <c r="B25" i="59"/>
  <c r="B24" i="59"/>
  <c r="B23" i="59"/>
  <c r="B22" i="59"/>
  <c r="B21" i="59"/>
  <c r="B20" i="59"/>
  <c r="B19" i="59"/>
  <c r="B18" i="59"/>
  <c r="B17" i="59"/>
  <c r="B16" i="59"/>
  <c r="B15" i="59"/>
  <c r="B14" i="59"/>
  <c r="B13" i="59"/>
  <c r="B12" i="59"/>
  <c r="I31" i="45"/>
  <c r="I31" i="51"/>
  <c r="I31" i="52"/>
  <c r="I31" i="58"/>
  <c r="I38" i="58"/>
  <c r="I37" i="58"/>
  <c r="I36" i="58"/>
  <c r="I35" i="58"/>
  <c r="I34" i="58"/>
  <c r="I33" i="58"/>
  <c r="I32" i="58"/>
  <c r="G38" i="58"/>
  <c r="G37" i="58"/>
  <c r="G36" i="58"/>
  <c r="G35" i="58"/>
  <c r="G34" i="58"/>
  <c r="G33" i="58"/>
  <c r="G32" i="58"/>
  <c r="G31" i="58"/>
  <c r="F38" i="58"/>
  <c r="F37" i="58"/>
  <c r="F36" i="58"/>
  <c r="F35" i="58"/>
  <c r="F34" i="58"/>
  <c r="F33" i="58"/>
  <c r="F32" i="58"/>
  <c r="F31" i="58"/>
  <c r="I27" i="58"/>
  <c r="I26" i="58"/>
  <c r="I25" i="58"/>
  <c r="I24" i="58"/>
  <c r="I23" i="58"/>
  <c r="J23" i="58" s="1"/>
  <c r="I22" i="58"/>
  <c r="I21" i="58"/>
  <c r="J21" i="58" s="1"/>
  <c r="I20" i="58"/>
  <c r="J20" i="58" s="1"/>
  <c r="I19" i="58"/>
  <c r="I18" i="58"/>
  <c r="I17" i="58"/>
  <c r="I16" i="58"/>
  <c r="I15" i="58"/>
  <c r="J15" i="58" s="1"/>
  <c r="I14" i="58"/>
  <c r="I13" i="58"/>
  <c r="I12" i="58"/>
  <c r="E38" i="58"/>
  <c r="E37" i="58"/>
  <c r="E36" i="58"/>
  <c r="E35" i="58"/>
  <c r="E34" i="58"/>
  <c r="E33" i="58"/>
  <c r="E32" i="58"/>
  <c r="E31" i="58"/>
  <c r="D38" i="58"/>
  <c r="D37" i="58"/>
  <c r="D36" i="58"/>
  <c r="D35" i="58"/>
  <c r="D34" i="58"/>
  <c r="D33" i="58"/>
  <c r="D32" i="58"/>
  <c r="D31" i="58"/>
  <c r="F27" i="58"/>
  <c r="F26" i="58"/>
  <c r="F25" i="58"/>
  <c r="F24" i="58"/>
  <c r="F23" i="58"/>
  <c r="F22" i="58"/>
  <c r="F21" i="58"/>
  <c r="F20" i="58"/>
  <c r="F19" i="58"/>
  <c r="F18" i="58"/>
  <c r="F17" i="58"/>
  <c r="F16" i="58"/>
  <c r="F15" i="58"/>
  <c r="F14" i="58"/>
  <c r="F13" i="58"/>
  <c r="F12" i="58"/>
  <c r="C38" i="58"/>
  <c r="C37" i="58"/>
  <c r="C36" i="58"/>
  <c r="C35" i="58"/>
  <c r="C34" i="58"/>
  <c r="C33" i="58"/>
  <c r="C32" i="58"/>
  <c r="C31" i="58"/>
  <c r="D27" i="58"/>
  <c r="D26" i="58"/>
  <c r="D25" i="58"/>
  <c r="D24" i="58"/>
  <c r="D23" i="58"/>
  <c r="D22" i="58"/>
  <c r="D21" i="58"/>
  <c r="D20" i="58"/>
  <c r="D19" i="58"/>
  <c r="D18" i="58"/>
  <c r="D17" i="58"/>
  <c r="D16" i="58"/>
  <c r="D15" i="58"/>
  <c r="D14" i="58"/>
  <c r="D13" i="58"/>
  <c r="D12" i="58"/>
  <c r="B38" i="58"/>
  <c r="B37" i="58"/>
  <c r="B36" i="58"/>
  <c r="B35" i="58"/>
  <c r="B34" i="58"/>
  <c r="B33" i="58"/>
  <c r="B32" i="58"/>
  <c r="B31" i="58"/>
  <c r="B27" i="58"/>
  <c r="B26" i="58"/>
  <c r="B25" i="58"/>
  <c r="B24" i="58"/>
  <c r="B23" i="58"/>
  <c r="B22" i="58"/>
  <c r="B21" i="58"/>
  <c r="B20" i="58"/>
  <c r="B19" i="58"/>
  <c r="B18" i="58"/>
  <c r="B17" i="58"/>
  <c r="B16" i="58"/>
  <c r="B15" i="58"/>
  <c r="B14" i="58"/>
  <c r="B13" i="58"/>
  <c r="B12" i="58"/>
  <c r="I38" i="57"/>
  <c r="I37" i="57"/>
  <c r="I36" i="57"/>
  <c r="I35" i="57"/>
  <c r="I34" i="57"/>
  <c r="J34" i="57" s="1"/>
  <c r="I33" i="57"/>
  <c r="J33" i="57" s="1"/>
  <c r="I32" i="57"/>
  <c r="I31" i="57"/>
  <c r="G38" i="57"/>
  <c r="G37" i="57"/>
  <c r="G36" i="57"/>
  <c r="G35" i="57"/>
  <c r="G34" i="57"/>
  <c r="G33" i="57"/>
  <c r="G32" i="57"/>
  <c r="G31" i="57"/>
  <c r="F38" i="57"/>
  <c r="F37" i="57"/>
  <c r="F36" i="57"/>
  <c r="F35" i="57"/>
  <c r="F34" i="57"/>
  <c r="F33" i="57"/>
  <c r="F32" i="57"/>
  <c r="F31" i="57"/>
  <c r="I27" i="57"/>
  <c r="I26" i="57"/>
  <c r="I25" i="57"/>
  <c r="I24" i="57"/>
  <c r="J24" i="57" s="1"/>
  <c r="I23" i="57"/>
  <c r="J23" i="57" s="1"/>
  <c r="I22" i="57"/>
  <c r="J22" i="57" s="1"/>
  <c r="I21" i="57"/>
  <c r="I20" i="57"/>
  <c r="I19" i="57"/>
  <c r="I18" i="57"/>
  <c r="I17" i="57"/>
  <c r="I16" i="57"/>
  <c r="J16" i="57" s="1"/>
  <c r="I15" i="57"/>
  <c r="J15" i="57" s="1"/>
  <c r="I14" i="57"/>
  <c r="J14" i="57" s="1"/>
  <c r="I13" i="57"/>
  <c r="I12" i="57"/>
  <c r="E38" i="57"/>
  <c r="E37" i="57"/>
  <c r="E36" i="57"/>
  <c r="E35" i="57"/>
  <c r="E34" i="57"/>
  <c r="E33" i="57"/>
  <c r="E32" i="57"/>
  <c r="E31" i="57"/>
  <c r="D38" i="57"/>
  <c r="D37" i="57"/>
  <c r="D36" i="57"/>
  <c r="D35" i="57"/>
  <c r="D34" i="57"/>
  <c r="D33" i="57"/>
  <c r="D32" i="57"/>
  <c r="D31" i="57"/>
  <c r="F27" i="57"/>
  <c r="F26" i="57"/>
  <c r="F25" i="57"/>
  <c r="F24" i="57"/>
  <c r="F23" i="57"/>
  <c r="F22" i="57"/>
  <c r="F21" i="57"/>
  <c r="F20" i="57"/>
  <c r="F19" i="57"/>
  <c r="F18" i="57"/>
  <c r="F17" i="57"/>
  <c r="F16" i="57"/>
  <c r="F15" i="57"/>
  <c r="F14" i="57"/>
  <c r="F13" i="57"/>
  <c r="F12" i="57"/>
  <c r="C38" i="57"/>
  <c r="C37" i="57"/>
  <c r="C36" i="57"/>
  <c r="C35" i="57"/>
  <c r="C34" i="57"/>
  <c r="C33" i="57"/>
  <c r="C32" i="57"/>
  <c r="C31" i="57"/>
  <c r="D27" i="57"/>
  <c r="D26" i="57"/>
  <c r="D25" i="57"/>
  <c r="D24" i="57"/>
  <c r="D23" i="57"/>
  <c r="D22" i="57"/>
  <c r="D21" i="57"/>
  <c r="D20" i="57"/>
  <c r="D19" i="57"/>
  <c r="D18" i="57"/>
  <c r="D17" i="57"/>
  <c r="D16" i="57"/>
  <c r="D15" i="57"/>
  <c r="D14" i="57"/>
  <c r="D13" i="57"/>
  <c r="D12" i="57"/>
  <c r="B38" i="57"/>
  <c r="B37" i="57"/>
  <c r="B36" i="57"/>
  <c r="B35" i="57"/>
  <c r="B34" i="57"/>
  <c r="B33" i="57"/>
  <c r="B32" i="57"/>
  <c r="B31" i="57"/>
  <c r="B27" i="57"/>
  <c r="B26" i="57"/>
  <c r="B25" i="57"/>
  <c r="B24" i="57"/>
  <c r="B23" i="57"/>
  <c r="B22" i="57"/>
  <c r="B21" i="57"/>
  <c r="B20" i="57"/>
  <c r="B19" i="57"/>
  <c r="B18" i="57"/>
  <c r="B17" i="57"/>
  <c r="B16" i="57"/>
  <c r="B15" i="57"/>
  <c r="B14" i="57"/>
  <c r="B13" i="57"/>
  <c r="B12" i="57"/>
  <c r="I38" i="53"/>
  <c r="I37" i="53"/>
  <c r="I36" i="53"/>
  <c r="I35" i="53"/>
  <c r="I34" i="53"/>
  <c r="I33" i="53"/>
  <c r="J33" i="53" s="1"/>
  <c r="I32" i="53"/>
  <c r="I31" i="53"/>
  <c r="J31" i="53" s="1"/>
  <c r="G38" i="53"/>
  <c r="G37" i="53"/>
  <c r="G36" i="53"/>
  <c r="G35" i="53"/>
  <c r="G34" i="53"/>
  <c r="G33" i="53"/>
  <c r="G32" i="53"/>
  <c r="G31" i="53"/>
  <c r="F38" i="53"/>
  <c r="F37" i="53"/>
  <c r="F36" i="53"/>
  <c r="F35" i="53"/>
  <c r="F34" i="53"/>
  <c r="F33" i="53"/>
  <c r="F32" i="53"/>
  <c r="F31" i="53"/>
  <c r="I27" i="53"/>
  <c r="J27" i="53" s="1"/>
  <c r="I26" i="53"/>
  <c r="I25" i="53"/>
  <c r="I24" i="53"/>
  <c r="I23" i="53"/>
  <c r="I22" i="53"/>
  <c r="I21" i="53"/>
  <c r="I20" i="53"/>
  <c r="J20" i="53" s="1"/>
  <c r="I19" i="53"/>
  <c r="J19" i="53" s="1"/>
  <c r="I18" i="53"/>
  <c r="J18" i="53" s="1"/>
  <c r="I17" i="53"/>
  <c r="I16" i="53"/>
  <c r="I15" i="53"/>
  <c r="I14" i="53"/>
  <c r="J14" i="53" s="1"/>
  <c r="I13" i="53"/>
  <c r="I12" i="53"/>
  <c r="E38" i="53"/>
  <c r="E37" i="53"/>
  <c r="E36" i="53"/>
  <c r="E35" i="53"/>
  <c r="E34" i="53"/>
  <c r="E33" i="53"/>
  <c r="E32" i="53"/>
  <c r="E31" i="53"/>
  <c r="D38" i="53"/>
  <c r="D37" i="53"/>
  <c r="D36" i="53"/>
  <c r="D35" i="53"/>
  <c r="D34" i="53"/>
  <c r="D33" i="53"/>
  <c r="D32" i="53"/>
  <c r="D31" i="53"/>
  <c r="F27" i="53"/>
  <c r="F26" i="53"/>
  <c r="F25" i="53"/>
  <c r="F24" i="53"/>
  <c r="F23" i="53"/>
  <c r="F22" i="53"/>
  <c r="F21" i="53"/>
  <c r="F20" i="53"/>
  <c r="F19" i="53"/>
  <c r="F18" i="53"/>
  <c r="F17" i="53"/>
  <c r="F16" i="53"/>
  <c r="F15" i="53"/>
  <c r="F14" i="53"/>
  <c r="F13" i="53"/>
  <c r="F12" i="53"/>
  <c r="C38" i="53"/>
  <c r="C37" i="53"/>
  <c r="C36" i="53"/>
  <c r="C35" i="53"/>
  <c r="C34" i="53"/>
  <c r="C33" i="53"/>
  <c r="C32" i="53"/>
  <c r="C31" i="53"/>
  <c r="D27" i="53"/>
  <c r="D26" i="53"/>
  <c r="D25" i="53"/>
  <c r="D24" i="53"/>
  <c r="D23" i="53"/>
  <c r="D22" i="53"/>
  <c r="D21" i="53"/>
  <c r="D20" i="53"/>
  <c r="D19" i="53"/>
  <c r="D18" i="53"/>
  <c r="D17" i="53"/>
  <c r="D16" i="53"/>
  <c r="D15" i="53"/>
  <c r="D14" i="53"/>
  <c r="D13" i="53"/>
  <c r="D12" i="53"/>
  <c r="B38" i="53"/>
  <c r="B37" i="53"/>
  <c r="B36" i="53"/>
  <c r="B35" i="53"/>
  <c r="B34" i="53"/>
  <c r="B33" i="53"/>
  <c r="B32" i="53"/>
  <c r="B31" i="53"/>
  <c r="B27" i="53"/>
  <c r="B26" i="53"/>
  <c r="B25" i="53"/>
  <c r="B24" i="53"/>
  <c r="B23" i="53"/>
  <c r="B22" i="53"/>
  <c r="B21" i="53"/>
  <c r="B20" i="53"/>
  <c r="B19" i="53"/>
  <c r="B18" i="53"/>
  <c r="B17" i="53"/>
  <c r="B16" i="53"/>
  <c r="B15" i="53"/>
  <c r="B14" i="53"/>
  <c r="B13" i="53"/>
  <c r="B12" i="53"/>
  <c r="I38" i="52"/>
  <c r="I37" i="52"/>
  <c r="I36" i="52"/>
  <c r="I35" i="52"/>
  <c r="J35" i="52" s="1"/>
  <c r="I34" i="52"/>
  <c r="J34" i="52" s="1"/>
  <c r="I33" i="52"/>
  <c r="I32" i="52"/>
  <c r="G38" i="52"/>
  <c r="G37" i="52"/>
  <c r="G36" i="52"/>
  <c r="G35" i="52"/>
  <c r="G34" i="52"/>
  <c r="G33" i="52"/>
  <c r="G32" i="52"/>
  <c r="G31" i="52"/>
  <c r="F38" i="52"/>
  <c r="F37" i="52"/>
  <c r="F36" i="52"/>
  <c r="F35" i="52"/>
  <c r="F34" i="52"/>
  <c r="F33" i="52"/>
  <c r="F32" i="52"/>
  <c r="F31" i="52"/>
  <c r="I27" i="52"/>
  <c r="J27" i="52" s="1"/>
  <c r="I26" i="52"/>
  <c r="I25" i="52"/>
  <c r="I24" i="52"/>
  <c r="I23" i="52"/>
  <c r="I22" i="52"/>
  <c r="I21" i="52"/>
  <c r="I20" i="52"/>
  <c r="I19" i="52"/>
  <c r="J19" i="52" s="1"/>
  <c r="I18" i="52"/>
  <c r="I17" i="52"/>
  <c r="I16" i="52"/>
  <c r="I15" i="52"/>
  <c r="I14" i="52"/>
  <c r="I13" i="52"/>
  <c r="I12" i="52"/>
  <c r="E38" i="52"/>
  <c r="E37" i="52"/>
  <c r="E36" i="52"/>
  <c r="E35" i="52"/>
  <c r="E34" i="52"/>
  <c r="E33" i="52"/>
  <c r="E32" i="52"/>
  <c r="E31" i="52"/>
  <c r="D38" i="52"/>
  <c r="D37" i="52"/>
  <c r="D36" i="52"/>
  <c r="D35" i="52"/>
  <c r="D34" i="52"/>
  <c r="D33" i="52"/>
  <c r="D32" i="52"/>
  <c r="D31" i="52"/>
  <c r="F27" i="52"/>
  <c r="F26" i="52"/>
  <c r="F25" i="52"/>
  <c r="F24" i="52"/>
  <c r="F23" i="52"/>
  <c r="F22" i="52"/>
  <c r="F21" i="52"/>
  <c r="F20" i="52"/>
  <c r="F19" i="52"/>
  <c r="F18" i="52"/>
  <c r="F17" i="52"/>
  <c r="F16" i="52"/>
  <c r="F15" i="52"/>
  <c r="F14" i="52"/>
  <c r="F13" i="52"/>
  <c r="F12" i="52"/>
  <c r="C38" i="52"/>
  <c r="C37" i="52"/>
  <c r="C36" i="52"/>
  <c r="C35" i="52"/>
  <c r="C34" i="52"/>
  <c r="C33" i="52"/>
  <c r="C32" i="52"/>
  <c r="C31" i="52"/>
  <c r="D27" i="52"/>
  <c r="D26" i="52"/>
  <c r="D25" i="52"/>
  <c r="D24" i="52"/>
  <c r="D23" i="52"/>
  <c r="D22" i="52"/>
  <c r="D21" i="52"/>
  <c r="D20" i="52"/>
  <c r="D19" i="52"/>
  <c r="D18" i="52"/>
  <c r="D17" i="52"/>
  <c r="D16" i="52"/>
  <c r="D15" i="52"/>
  <c r="D14" i="52"/>
  <c r="D13" i="52"/>
  <c r="D12" i="52"/>
  <c r="B38" i="52"/>
  <c r="B37" i="52"/>
  <c r="B36" i="52"/>
  <c r="B35" i="52"/>
  <c r="B34" i="52"/>
  <c r="B33" i="52"/>
  <c r="B32" i="52"/>
  <c r="B31" i="52"/>
  <c r="B27" i="52"/>
  <c r="B26" i="52"/>
  <c r="B25" i="52"/>
  <c r="B24" i="52"/>
  <c r="B23" i="52"/>
  <c r="B22" i="52"/>
  <c r="B21" i="52"/>
  <c r="B20" i="52"/>
  <c r="B19" i="52"/>
  <c r="B18" i="52"/>
  <c r="B17" i="52"/>
  <c r="B16" i="52"/>
  <c r="B15" i="52"/>
  <c r="B14" i="52"/>
  <c r="B13" i="52"/>
  <c r="B12" i="52"/>
  <c r="I38" i="51"/>
  <c r="J38" i="51" s="1"/>
  <c r="I37" i="51"/>
  <c r="J37" i="51" s="1"/>
  <c r="I36" i="51"/>
  <c r="I35" i="51"/>
  <c r="I34" i="51"/>
  <c r="I33" i="51"/>
  <c r="I32" i="51"/>
  <c r="G38" i="51"/>
  <c r="G37" i="51"/>
  <c r="G36" i="51"/>
  <c r="G35" i="51"/>
  <c r="G34" i="51"/>
  <c r="G33" i="51"/>
  <c r="G32" i="51"/>
  <c r="G31" i="51"/>
  <c r="F38" i="51"/>
  <c r="F37" i="51"/>
  <c r="F36" i="51"/>
  <c r="F35" i="51"/>
  <c r="F34" i="51"/>
  <c r="F33" i="51"/>
  <c r="F32" i="51"/>
  <c r="F31" i="51"/>
  <c r="I27" i="51"/>
  <c r="I26" i="51"/>
  <c r="J26" i="51" s="1"/>
  <c r="I25" i="51"/>
  <c r="J25" i="51" s="1"/>
  <c r="I24" i="51"/>
  <c r="J24" i="51" s="1"/>
  <c r="I23" i="51"/>
  <c r="J23" i="51" s="1"/>
  <c r="I22" i="51"/>
  <c r="J22" i="51" s="1"/>
  <c r="I21" i="51"/>
  <c r="I20" i="51"/>
  <c r="I19" i="51"/>
  <c r="I18" i="51"/>
  <c r="I17" i="51"/>
  <c r="I16" i="51"/>
  <c r="J16" i="51" s="1"/>
  <c r="I15" i="51"/>
  <c r="J15" i="51" s="1"/>
  <c r="I14" i="51"/>
  <c r="J14" i="51" s="1"/>
  <c r="I13" i="51"/>
  <c r="J13" i="51" s="1"/>
  <c r="I12" i="51"/>
  <c r="E38" i="51"/>
  <c r="E37" i="51"/>
  <c r="E36" i="51"/>
  <c r="E35" i="51"/>
  <c r="E34" i="51"/>
  <c r="E33" i="51"/>
  <c r="E32" i="51"/>
  <c r="E31" i="51"/>
  <c r="D38" i="51"/>
  <c r="D37" i="51"/>
  <c r="D36" i="51"/>
  <c r="D35" i="51"/>
  <c r="D34" i="51"/>
  <c r="D33" i="51"/>
  <c r="D32" i="51"/>
  <c r="D31" i="51"/>
  <c r="F27" i="51"/>
  <c r="F26" i="51"/>
  <c r="F25" i="51"/>
  <c r="F24" i="51"/>
  <c r="F23" i="51"/>
  <c r="F22" i="51"/>
  <c r="F21" i="51"/>
  <c r="F20" i="51"/>
  <c r="F19" i="51"/>
  <c r="F18" i="51"/>
  <c r="F17" i="51"/>
  <c r="F16" i="51"/>
  <c r="F15" i="51"/>
  <c r="F14" i="51"/>
  <c r="F13" i="51"/>
  <c r="F12" i="51"/>
  <c r="C38" i="51"/>
  <c r="C37" i="51"/>
  <c r="C36" i="51"/>
  <c r="C35" i="51"/>
  <c r="C34" i="51"/>
  <c r="C33" i="51"/>
  <c r="C32" i="51"/>
  <c r="C31" i="51"/>
  <c r="D27" i="51"/>
  <c r="D26" i="51"/>
  <c r="D25" i="51"/>
  <c r="D24" i="51"/>
  <c r="D23" i="51"/>
  <c r="D22" i="51"/>
  <c r="D21" i="51"/>
  <c r="D20" i="51"/>
  <c r="D19" i="51"/>
  <c r="D18" i="51"/>
  <c r="D17" i="51"/>
  <c r="D16" i="51"/>
  <c r="D15" i="51"/>
  <c r="D14" i="51"/>
  <c r="D13" i="51"/>
  <c r="D12" i="51"/>
  <c r="B38" i="51"/>
  <c r="B37" i="51"/>
  <c r="B36" i="51"/>
  <c r="B35" i="51"/>
  <c r="B34" i="51"/>
  <c r="B33" i="51"/>
  <c r="B32" i="51"/>
  <c r="B31" i="51"/>
  <c r="B27" i="51"/>
  <c r="B26" i="51"/>
  <c r="B25" i="51"/>
  <c r="B24" i="51"/>
  <c r="B23" i="51"/>
  <c r="B22" i="51"/>
  <c r="B21" i="51"/>
  <c r="B20" i="51"/>
  <c r="B19" i="51"/>
  <c r="B18" i="51"/>
  <c r="B17" i="51"/>
  <c r="B16" i="51"/>
  <c r="B15" i="51"/>
  <c r="B14" i="51"/>
  <c r="B13" i="51"/>
  <c r="B12" i="51"/>
  <c r="I38" i="50"/>
  <c r="I37" i="50"/>
  <c r="J37" i="50" s="1"/>
  <c r="I36" i="50"/>
  <c r="I35" i="50"/>
  <c r="I34" i="50"/>
  <c r="I33" i="50"/>
  <c r="J33" i="50" s="1"/>
  <c r="I32" i="50"/>
  <c r="J32" i="50" s="1"/>
  <c r="I31" i="50"/>
  <c r="G38" i="50"/>
  <c r="G37" i="50"/>
  <c r="G36" i="50"/>
  <c r="G35" i="50"/>
  <c r="G34" i="50"/>
  <c r="G33" i="50"/>
  <c r="G32" i="50"/>
  <c r="G31" i="50"/>
  <c r="F38" i="50"/>
  <c r="F37" i="50"/>
  <c r="F36" i="50"/>
  <c r="F35" i="50"/>
  <c r="F34" i="50"/>
  <c r="F33" i="50"/>
  <c r="F32" i="50"/>
  <c r="F31" i="50"/>
  <c r="I27" i="50"/>
  <c r="I26" i="50"/>
  <c r="J26" i="50" s="1"/>
  <c r="I25" i="50"/>
  <c r="J25" i="50" s="1"/>
  <c r="I24" i="50"/>
  <c r="J24" i="50" s="1"/>
  <c r="I23" i="50"/>
  <c r="I22" i="50"/>
  <c r="J22" i="50" s="1"/>
  <c r="I21" i="50"/>
  <c r="J21" i="50" s="1"/>
  <c r="I20" i="50"/>
  <c r="J20" i="50" s="1"/>
  <c r="I19" i="50"/>
  <c r="I18" i="50"/>
  <c r="J18" i="50" s="1"/>
  <c r="I17" i="50"/>
  <c r="I16" i="50"/>
  <c r="J16" i="50" s="1"/>
  <c r="I15" i="50"/>
  <c r="I14" i="50"/>
  <c r="J14" i="50" s="1"/>
  <c r="I13" i="50"/>
  <c r="I12" i="50"/>
  <c r="E38" i="50"/>
  <c r="E37" i="50"/>
  <c r="E36" i="50"/>
  <c r="E35" i="50"/>
  <c r="E34" i="50"/>
  <c r="E33" i="50"/>
  <c r="E32" i="50"/>
  <c r="E31" i="50"/>
  <c r="D38" i="50"/>
  <c r="D37" i="50"/>
  <c r="D36" i="50"/>
  <c r="D35" i="50"/>
  <c r="D34" i="50"/>
  <c r="D33" i="50"/>
  <c r="D32" i="50"/>
  <c r="D31" i="50"/>
  <c r="F27" i="50"/>
  <c r="F26" i="50"/>
  <c r="F25" i="50"/>
  <c r="F24" i="50"/>
  <c r="F23" i="50"/>
  <c r="F22" i="50"/>
  <c r="F21" i="50"/>
  <c r="F20" i="50"/>
  <c r="F19" i="50"/>
  <c r="F18" i="50"/>
  <c r="F17" i="50"/>
  <c r="F16" i="50"/>
  <c r="F15" i="50"/>
  <c r="F14" i="50"/>
  <c r="F13" i="50"/>
  <c r="F12" i="50"/>
  <c r="C38" i="50"/>
  <c r="C37" i="50"/>
  <c r="C36" i="50"/>
  <c r="C35" i="50"/>
  <c r="C34" i="50"/>
  <c r="C33" i="50"/>
  <c r="C32" i="50"/>
  <c r="C31" i="50"/>
  <c r="D27" i="50"/>
  <c r="D26" i="50"/>
  <c r="D25" i="50"/>
  <c r="D24" i="50"/>
  <c r="D23" i="50"/>
  <c r="D22" i="50"/>
  <c r="D21" i="50"/>
  <c r="D20" i="50"/>
  <c r="D19" i="50"/>
  <c r="D18" i="50"/>
  <c r="D17" i="50"/>
  <c r="D16" i="50"/>
  <c r="D15" i="50"/>
  <c r="D14" i="50"/>
  <c r="D13" i="50"/>
  <c r="D12" i="50"/>
  <c r="B38" i="50"/>
  <c r="B37" i="50"/>
  <c r="B36" i="50"/>
  <c r="B35" i="50"/>
  <c r="B34" i="50"/>
  <c r="B33" i="50"/>
  <c r="B32" i="50"/>
  <c r="B31" i="50"/>
  <c r="B27" i="50"/>
  <c r="B26" i="50"/>
  <c r="B25" i="50"/>
  <c r="B24" i="50"/>
  <c r="B23" i="50"/>
  <c r="B22" i="50"/>
  <c r="B21" i="50"/>
  <c r="B20" i="50"/>
  <c r="B19" i="50"/>
  <c r="B18" i="50"/>
  <c r="B17" i="50"/>
  <c r="B16" i="50"/>
  <c r="B15" i="50"/>
  <c r="B14" i="50"/>
  <c r="B13" i="50"/>
  <c r="B12" i="50"/>
  <c r="J21" i="4"/>
  <c r="J20" i="4"/>
  <c r="J19" i="4"/>
  <c r="J18" i="4"/>
  <c r="J17" i="4"/>
  <c r="J16" i="4"/>
  <c r="J15" i="4"/>
  <c r="J14" i="4"/>
  <c r="J13" i="4"/>
  <c r="J12" i="4"/>
  <c r="J11" i="4"/>
  <c r="J10" i="4"/>
  <c r="J9" i="4"/>
  <c r="J8" i="4"/>
  <c r="J7" i="4"/>
  <c r="J6" i="4"/>
  <c r="J5" i="4"/>
  <c r="J4" i="4"/>
  <c r="J3" i="4"/>
  <c r="J21" i="5"/>
  <c r="J20" i="5"/>
  <c r="J19" i="5"/>
  <c r="J18" i="5"/>
  <c r="J17" i="5"/>
  <c r="J16" i="5"/>
  <c r="J15" i="5"/>
  <c r="J14" i="5"/>
  <c r="J13" i="5"/>
  <c r="J12" i="5"/>
  <c r="J11" i="5"/>
  <c r="J10" i="5"/>
  <c r="J9" i="5"/>
  <c r="J8" i="5"/>
  <c r="J7" i="5"/>
  <c r="J6" i="5"/>
  <c r="J5" i="5"/>
  <c r="J4" i="5"/>
  <c r="J3" i="5"/>
  <c r="J21" i="6"/>
  <c r="J20" i="6"/>
  <c r="J19" i="6"/>
  <c r="J18" i="6"/>
  <c r="J17" i="6"/>
  <c r="J16" i="6"/>
  <c r="J15" i="6"/>
  <c r="J14" i="6"/>
  <c r="J13" i="6"/>
  <c r="J12" i="6"/>
  <c r="J11" i="6"/>
  <c r="J10" i="6"/>
  <c r="J9" i="6"/>
  <c r="J8" i="6"/>
  <c r="J7" i="6"/>
  <c r="J6" i="6"/>
  <c r="J5" i="6"/>
  <c r="J4" i="6"/>
  <c r="J3" i="6"/>
  <c r="J21" i="7"/>
  <c r="J20" i="7"/>
  <c r="J19" i="7"/>
  <c r="J18" i="7"/>
  <c r="J17" i="7"/>
  <c r="J16" i="7"/>
  <c r="J15" i="7"/>
  <c r="J14" i="7"/>
  <c r="J13" i="7"/>
  <c r="J12" i="7"/>
  <c r="J11" i="7"/>
  <c r="J10" i="7"/>
  <c r="J9" i="7"/>
  <c r="J8" i="7"/>
  <c r="J7" i="7"/>
  <c r="J6" i="7"/>
  <c r="J5" i="7"/>
  <c r="J4" i="7"/>
  <c r="J3" i="7"/>
  <c r="J21" i="8"/>
  <c r="J20" i="8"/>
  <c r="J19" i="8"/>
  <c r="J18" i="8"/>
  <c r="J17" i="8"/>
  <c r="J16" i="8"/>
  <c r="J15" i="8"/>
  <c r="J14" i="8"/>
  <c r="J13" i="8"/>
  <c r="J12" i="8"/>
  <c r="J11" i="8"/>
  <c r="J10" i="8"/>
  <c r="J9" i="8"/>
  <c r="J8" i="8"/>
  <c r="J7" i="8"/>
  <c r="J6" i="8"/>
  <c r="J5" i="8"/>
  <c r="J4" i="8"/>
  <c r="J3" i="8"/>
  <c r="J21" i="9"/>
  <c r="J20" i="9"/>
  <c r="J19" i="9"/>
  <c r="J18" i="9"/>
  <c r="J17" i="9"/>
  <c r="J16" i="9"/>
  <c r="J15" i="9"/>
  <c r="J14" i="9"/>
  <c r="J13" i="9"/>
  <c r="J12" i="9"/>
  <c r="J11" i="9"/>
  <c r="J10" i="9"/>
  <c r="J9" i="9"/>
  <c r="J8" i="9"/>
  <c r="J7" i="9"/>
  <c r="J6" i="9"/>
  <c r="J5" i="9"/>
  <c r="J4" i="9"/>
  <c r="J3" i="9"/>
  <c r="J21" i="10"/>
  <c r="J20" i="10"/>
  <c r="J19" i="10"/>
  <c r="J18" i="10"/>
  <c r="J17" i="10"/>
  <c r="J16" i="10"/>
  <c r="J15" i="10"/>
  <c r="J14" i="10"/>
  <c r="J13" i="10"/>
  <c r="J12" i="10"/>
  <c r="J11" i="10"/>
  <c r="J10" i="10"/>
  <c r="J9" i="10"/>
  <c r="J8" i="10"/>
  <c r="J7" i="10"/>
  <c r="J6" i="10"/>
  <c r="J5" i="10"/>
  <c r="J4" i="10"/>
  <c r="J3" i="10"/>
  <c r="J21" i="27"/>
  <c r="J20" i="27"/>
  <c r="J19" i="27"/>
  <c r="J18" i="27"/>
  <c r="J17" i="27"/>
  <c r="J16" i="27"/>
  <c r="J15" i="27"/>
  <c r="J14" i="27"/>
  <c r="J13" i="27"/>
  <c r="J12" i="27"/>
  <c r="J11" i="27"/>
  <c r="J10" i="27"/>
  <c r="J9" i="27"/>
  <c r="J8" i="27"/>
  <c r="J7" i="27"/>
  <c r="J6" i="27"/>
  <c r="J5" i="27"/>
  <c r="J4" i="27"/>
  <c r="J3" i="27"/>
  <c r="J21" i="28"/>
  <c r="J20" i="28"/>
  <c r="J19" i="28"/>
  <c r="J18" i="28"/>
  <c r="J17" i="28"/>
  <c r="J16" i="28"/>
  <c r="J15" i="28"/>
  <c r="J14" i="28"/>
  <c r="J13" i="28"/>
  <c r="J12" i="28"/>
  <c r="J11" i="28"/>
  <c r="J10" i="28"/>
  <c r="J9" i="28"/>
  <c r="J8" i="28"/>
  <c r="J7" i="28"/>
  <c r="J6" i="28"/>
  <c r="J5" i="28"/>
  <c r="J4" i="28"/>
  <c r="J3" i="28"/>
  <c r="J21" i="29"/>
  <c r="J20" i="29"/>
  <c r="J19" i="29"/>
  <c r="J18" i="29"/>
  <c r="J17" i="29"/>
  <c r="J16" i="29"/>
  <c r="J15" i="29"/>
  <c r="J14" i="29"/>
  <c r="J13" i="29"/>
  <c r="J12" i="29"/>
  <c r="J11" i="29"/>
  <c r="J10" i="29"/>
  <c r="J9" i="29"/>
  <c r="J8" i="29"/>
  <c r="J7" i="29"/>
  <c r="J6" i="29"/>
  <c r="J5" i="29"/>
  <c r="J4" i="29"/>
  <c r="J3" i="29"/>
  <c r="J21" i="30"/>
  <c r="J20" i="30"/>
  <c r="J19" i="30"/>
  <c r="J18" i="30"/>
  <c r="J17" i="30"/>
  <c r="J16" i="30"/>
  <c r="J15" i="30"/>
  <c r="J14" i="30"/>
  <c r="J13" i="30"/>
  <c r="J12" i="30"/>
  <c r="J11" i="30"/>
  <c r="J10" i="30"/>
  <c r="J9" i="30"/>
  <c r="J8" i="30"/>
  <c r="J7" i="30"/>
  <c r="J6" i="30"/>
  <c r="J5" i="30"/>
  <c r="J4" i="30"/>
  <c r="J3" i="30"/>
  <c r="J21" i="31"/>
  <c r="J20" i="31"/>
  <c r="J19" i="31"/>
  <c r="J18" i="31"/>
  <c r="J17" i="31"/>
  <c r="J16" i="31"/>
  <c r="J15" i="31"/>
  <c r="J14" i="31"/>
  <c r="J13" i="31"/>
  <c r="J12" i="31"/>
  <c r="J11" i="31"/>
  <c r="J10" i="31"/>
  <c r="J9" i="31"/>
  <c r="J8" i="31"/>
  <c r="J7" i="31"/>
  <c r="J6" i="31"/>
  <c r="J5" i="31"/>
  <c r="J4" i="31"/>
  <c r="J3" i="31"/>
  <c r="J21" i="32"/>
  <c r="J20" i="32"/>
  <c r="J19" i="32"/>
  <c r="J18" i="32"/>
  <c r="J17" i="32"/>
  <c r="J16" i="32"/>
  <c r="J15" i="32"/>
  <c r="J14" i="32"/>
  <c r="J13" i="32"/>
  <c r="J12" i="32"/>
  <c r="J11" i="32"/>
  <c r="J10" i="32"/>
  <c r="J9" i="32"/>
  <c r="J8" i="32"/>
  <c r="J7" i="32"/>
  <c r="J6" i="32"/>
  <c r="J5" i="32"/>
  <c r="J4" i="32"/>
  <c r="J3" i="32"/>
  <c r="J21" i="33"/>
  <c r="J20" i="33"/>
  <c r="J19" i="33"/>
  <c r="J18" i="33"/>
  <c r="J17" i="33"/>
  <c r="J16" i="33"/>
  <c r="J15" i="33"/>
  <c r="J14" i="33"/>
  <c r="J13" i="33"/>
  <c r="J12" i="33"/>
  <c r="J11" i="33"/>
  <c r="J10" i="33"/>
  <c r="J9" i="33"/>
  <c r="J8" i="33"/>
  <c r="J7" i="33"/>
  <c r="J6" i="33"/>
  <c r="J5" i="33"/>
  <c r="J4" i="33"/>
  <c r="J3" i="33"/>
  <c r="J21" i="3"/>
  <c r="J20" i="3"/>
  <c r="J19" i="3"/>
  <c r="J18" i="3"/>
  <c r="J17" i="3"/>
  <c r="J16" i="3"/>
  <c r="J15" i="3"/>
  <c r="J14" i="3"/>
  <c r="J13" i="3"/>
  <c r="J12" i="3"/>
  <c r="J11" i="3"/>
  <c r="J10" i="3"/>
  <c r="J9" i="3"/>
  <c r="J8" i="3"/>
  <c r="J7" i="3"/>
  <c r="J6" i="3"/>
  <c r="J5" i="3"/>
  <c r="J4" i="3"/>
  <c r="J3" i="3"/>
  <c r="J21" i="2"/>
  <c r="J20" i="2"/>
  <c r="J19" i="2"/>
  <c r="J18" i="2"/>
  <c r="J17" i="2"/>
  <c r="J16" i="2"/>
  <c r="J15" i="2"/>
  <c r="J14" i="2"/>
  <c r="J13" i="2"/>
  <c r="J12" i="2"/>
  <c r="J11" i="2"/>
  <c r="J10" i="2"/>
  <c r="J9" i="2"/>
  <c r="J8" i="2"/>
  <c r="J7" i="2"/>
  <c r="J6" i="2"/>
  <c r="J5" i="2"/>
  <c r="J4" i="2"/>
  <c r="J3" i="2"/>
  <c r="I3" i="69"/>
  <c r="C3" i="69"/>
  <c r="I2" i="69"/>
  <c r="B2" i="69"/>
  <c r="I3" i="68"/>
  <c r="C3" i="68"/>
  <c r="I2" i="68"/>
  <c r="B2" i="68"/>
  <c r="I3" i="67"/>
  <c r="C3" i="67"/>
  <c r="I2" i="67"/>
  <c r="B2" i="67"/>
  <c r="I3" i="65"/>
  <c r="C3" i="65"/>
  <c r="I2" i="65"/>
  <c r="B2" i="65"/>
  <c r="I3" i="64"/>
  <c r="C3" i="64"/>
  <c r="I2" i="64"/>
  <c r="B2" i="64"/>
  <c r="I3" i="63"/>
  <c r="C3" i="63"/>
  <c r="I2" i="63"/>
  <c r="B2" i="63"/>
  <c r="I3" i="62"/>
  <c r="C3" i="62"/>
  <c r="I2" i="62"/>
  <c r="B2" i="62"/>
  <c r="I3" i="61"/>
  <c r="C3" i="61"/>
  <c r="I2" i="61"/>
  <c r="B2" i="61"/>
  <c r="I3" i="60"/>
  <c r="C3" i="60"/>
  <c r="I2" i="60"/>
  <c r="B2" i="60"/>
  <c r="I3" i="59"/>
  <c r="C3" i="59"/>
  <c r="I2" i="59"/>
  <c r="B2" i="59"/>
  <c r="I3" i="58"/>
  <c r="C3" i="58"/>
  <c r="I2" i="58"/>
  <c r="B2" i="58"/>
  <c r="I3" i="57"/>
  <c r="C3" i="57"/>
  <c r="I2" i="57"/>
  <c r="B2" i="57"/>
  <c r="I3" i="53"/>
  <c r="C3" i="53"/>
  <c r="I2" i="53"/>
  <c r="B2" i="53"/>
  <c r="I3" i="52"/>
  <c r="C3" i="52"/>
  <c r="I2" i="52"/>
  <c r="B2" i="52"/>
  <c r="I3" i="51"/>
  <c r="C3" i="51"/>
  <c r="I2" i="51"/>
  <c r="B2" i="51"/>
  <c r="I3" i="50"/>
  <c r="C3" i="50"/>
  <c r="I2" i="50"/>
  <c r="B2" i="50"/>
  <c r="I3" i="45"/>
  <c r="C3" i="45"/>
  <c r="I2" i="45"/>
  <c r="B2" i="45"/>
  <c r="I3" i="44"/>
  <c r="C3" i="44"/>
  <c r="I2" i="44"/>
  <c r="B2" i="44"/>
  <c r="I3" i="42"/>
  <c r="C3" i="42"/>
  <c r="I2" i="42"/>
  <c r="B2" i="42"/>
  <c r="I3" i="1"/>
  <c r="C3" i="1"/>
  <c r="I2" i="1"/>
  <c r="B2" i="1"/>
  <c r="B47" i="49"/>
  <c r="B47" i="42"/>
  <c r="B47" i="44"/>
  <c r="B47" i="45"/>
  <c r="B47" i="50"/>
  <c r="B47" i="51"/>
  <c r="B47" i="52"/>
  <c r="B47" i="53"/>
  <c r="B47" i="57"/>
  <c r="B47" i="58"/>
  <c r="B47" i="59"/>
  <c r="B47" i="60"/>
  <c r="B47" i="61"/>
  <c r="B47" i="62"/>
  <c r="B47" i="63"/>
  <c r="B47" i="64"/>
  <c r="B47" i="65"/>
  <c r="B47" i="67"/>
  <c r="B47" i="68"/>
  <c r="B47" i="69"/>
  <c r="B47" i="1"/>
  <c r="I4" i="42"/>
  <c r="I4" i="44"/>
  <c r="I4" i="45"/>
  <c r="I4" i="50"/>
  <c r="I4" i="51"/>
  <c r="I4" i="52"/>
  <c r="I4" i="53"/>
  <c r="I4" i="57"/>
  <c r="I4" i="58"/>
  <c r="I4" i="59"/>
  <c r="I4" i="60"/>
  <c r="I4" i="61"/>
  <c r="I4" i="62"/>
  <c r="I4" i="63"/>
  <c r="I4" i="64"/>
  <c r="I4" i="65"/>
  <c r="I4" i="67"/>
  <c r="I4" i="68"/>
  <c r="I4" i="69"/>
  <c r="I4" i="1"/>
  <c r="C4" i="42"/>
  <c r="C4" i="44"/>
  <c r="C4" i="45"/>
  <c r="C4" i="50"/>
  <c r="C4" i="51"/>
  <c r="C4" i="52"/>
  <c r="C4" i="53"/>
  <c r="C4" i="57"/>
  <c r="C4" i="58"/>
  <c r="C4" i="59"/>
  <c r="C4" i="60"/>
  <c r="C4" i="61"/>
  <c r="C4" i="62"/>
  <c r="C4" i="63"/>
  <c r="C4" i="64"/>
  <c r="C4" i="65"/>
  <c r="C4" i="67"/>
  <c r="C4" i="68"/>
  <c r="C4" i="69"/>
  <c r="C4" i="1"/>
  <c r="J38" i="69"/>
  <c r="J37" i="69"/>
  <c r="J36" i="69"/>
  <c r="J35" i="69"/>
  <c r="J34" i="69"/>
  <c r="J30" i="69"/>
  <c r="J29" i="69"/>
  <c r="J28" i="69"/>
  <c r="J27" i="69"/>
  <c r="J26" i="69"/>
  <c r="J25" i="69"/>
  <c r="J24" i="69"/>
  <c r="J23" i="69"/>
  <c r="J19" i="69"/>
  <c r="J18" i="69"/>
  <c r="J17" i="69"/>
  <c r="J16" i="69"/>
  <c r="J15" i="69"/>
  <c r="J38" i="68"/>
  <c r="J37" i="68"/>
  <c r="J36" i="68"/>
  <c r="J35" i="68"/>
  <c r="J34" i="68"/>
  <c r="J32" i="68"/>
  <c r="J30" i="68"/>
  <c r="J29" i="68"/>
  <c r="J28" i="68"/>
  <c r="J27" i="68"/>
  <c r="J26" i="68"/>
  <c r="J25" i="68"/>
  <c r="J20" i="68"/>
  <c r="J19" i="68"/>
  <c r="J18" i="68"/>
  <c r="J17" i="68"/>
  <c r="J13" i="68"/>
  <c r="J38" i="67"/>
  <c r="J37" i="67"/>
  <c r="J36" i="67"/>
  <c r="J35" i="67"/>
  <c r="J34" i="67"/>
  <c r="J32" i="67"/>
  <c r="J31" i="67"/>
  <c r="J30" i="67"/>
  <c r="J29" i="67"/>
  <c r="J28" i="67"/>
  <c r="J27" i="67"/>
  <c r="J26" i="67"/>
  <c r="J25" i="67"/>
  <c r="J24" i="67"/>
  <c r="J23" i="67"/>
  <c r="J21" i="67"/>
  <c r="J19" i="67"/>
  <c r="J18" i="67"/>
  <c r="J17" i="67"/>
  <c r="J16" i="67"/>
  <c r="J15" i="67"/>
  <c r="J13" i="67"/>
  <c r="J12" i="67"/>
  <c r="I39" i="67"/>
  <c r="I40" i="67" s="1"/>
  <c r="J38" i="65"/>
  <c r="J37" i="65"/>
  <c r="J36" i="65"/>
  <c r="J35" i="65"/>
  <c r="J32" i="65"/>
  <c r="J31" i="65"/>
  <c r="J30" i="65"/>
  <c r="J29" i="65"/>
  <c r="J28" i="65"/>
  <c r="J27" i="65"/>
  <c r="J26" i="65"/>
  <c r="J25" i="65"/>
  <c r="J24" i="65"/>
  <c r="J23" i="65"/>
  <c r="J22" i="65"/>
  <c r="J21" i="65"/>
  <c r="J19" i="65"/>
  <c r="J18" i="65"/>
  <c r="J17" i="65"/>
  <c r="J16" i="65"/>
  <c r="J15" i="65"/>
  <c r="J14" i="65"/>
  <c r="J12" i="65"/>
  <c r="J38" i="64"/>
  <c r="J37" i="64"/>
  <c r="J36" i="64"/>
  <c r="J35" i="64"/>
  <c r="J30" i="64"/>
  <c r="J29" i="64"/>
  <c r="J28" i="64"/>
  <c r="J27" i="64"/>
  <c r="J26" i="64"/>
  <c r="J25" i="64"/>
  <c r="J24" i="64"/>
  <c r="J23" i="64"/>
  <c r="J21" i="64"/>
  <c r="J20" i="64"/>
  <c r="J19" i="64"/>
  <c r="J18" i="64"/>
  <c r="J17" i="64"/>
  <c r="J16" i="64"/>
  <c r="J15" i="64"/>
  <c r="J13" i="64"/>
  <c r="J12" i="64"/>
  <c r="J38" i="63"/>
  <c r="J37" i="63"/>
  <c r="J36" i="63"/>
  <c r="J35" i="63"/>
  <c r="J30" i="63"/>
  <c r="J29" i="63"/>
  <c r="J28" i="63"/>
  <c r="J27" i="63"/>
  <c r="J26" i="63"/>
  <c r="J23" i="63"/>
  <c r="J22" i="63"/>
  <c r="J21" i="63"/>
  <c r="J19" i="63"/>
  <c r="J18" i="63"/>
  <c r="J17" i="63"/>
  <c r="J16" i="63"/>
  <c r="J15" i="63"/>
  <c r="J14" i="63"/>
  <c r="J12" i="63"/>
  <c r="J38" i="62"/>
  <c r="J37" i="62"/>
  <c r="J36" i="62"/>
  <c r="J35" i="62"/>
  <c r="J34" i="62"/>
  <c r="J33" i="62"/>
  <c r="J30" i="62"/>
  <c r="J29" i="62"/>
  <c r="J28" i="62"/>
  <c r="J26" i="62"/>
  <c r="J25" i="62"/>
  <c r="J24" i="62"/>
  <c r="J23" i="62"/>
  <c r="J21" i="62"/>
  <c r="J20" i="62"/>
  <c r="J18" i="62"/>
  <c r="J17" i="62"/>
  <c r="J16" i="62"/>
  <c r="J15" i="62"/>
  <c r="J14" i="62"/>
  <c r="J13" i="62"/>
  <c r="J12" i="62"/>
  <c r="J38" i="61"/>
  <c r="J37" i="61"/>
  <c r="J36" i="61"/>
  <c r="J35" i="61"/>
  <c r="J34" i="61"/>
  <c r="J33" i="61"/>
  <c r="J30" i="61"/>
  <c r="J29" i="61"/>
  <c r="J28" i="61"/>
  <c r="J27" i="61"/>
  <c r="J26" i="61"/>
  <c r="J25" i="61"/>
  <c r="J24" i="61"/>
  <c r="J23" i="61"/>
  <c r="J21" i="61"/>
  <c r="J19" i="61"/>
  <c r="J18" i="61"/>
  <c r="J17" i="61"/>
  <c r="J16" i="61"/>
  <c r="J15" i="61"/>
  <c r="J12" i="61"/>
  <c r="J38" i="60"/>
  <c r="J37" i="60"/>
  <c r="J36" i="60"/>
  <c r="J35" i="60"/>
  <c r="J34" i="60"/>
  <c r="J33" i="60"/>
  <c r="J31" i="60"/>
  <c r="J30" i="60"/>
  <c r="J29" i="60"/>
  <c r="J28" i="60"/>
  <c r="J27" i="60"/>
  <c r="J26" i="60"/>
  <c r="J24" i="60"/>
  <c r="J23" i="60"/>
  <c r="J19" i="60"/>
  <c r="J18" i="60"/>
  <c r="J17" i="60"/>
  <c r="J16" i="60"/>
  <c r="J15" i="60"/>
  <c r="J38" i="59"/>
  <c r="J37" i="59"/>
  <c r="J36" i="59"/>
  <c r="J35" i="59"/>
  <c r="J34" i="59"/>
  <c r="J32" i="59"/>
  <c r="J30" i="59"/>
  <c r="J29" i="59"/>
  <c r="J28" i="59"/>
  <c r="J27" i="59"/>
  <c r="J26" i="59"/>
  <c r="J25" i="59"/>
  <c r="J24" i="59"/>
  <c r="J22" i="59"/>
  <c r="J21" i="59"/>
  <c r="J19" i="59"/>
  <c r="J18" i="59"/>
  <c r="J17" i="59"/>
  <c r="J16" i="59"/>
  <c r="J15" i="59"/>
  <c r="J14" i="59"/>
  <c r="J13" i="59"/>
  <c r="J38" i="58"/>
  <c r="J37" i="58"/>
  <c r="J36" i="58"/>
  <c r="J35" i="58"/>
  <c r="J34" i="58"/>
  <c r="J33" i="58"/>
  <c r="J32" i="58"/>
  <c r="J31" i="58"/>
  <c r="J30" i="58"/>
  <c r="J29" i="58"/>
  <c r="J28" i="58"/>
  <c r="J27" i="58"/>
  <c r="J26" i="58"/>
  <c r="J25" i="58"/>
  <c r="J24" i="58"/>
  <c r="J22" i="58"/>
  <c r="J19" i="58"/>
  <c r="J18" i="58"/>
  <c r="J17" i="58"/>
  <c r="J16" i="58"/>
  <c r="J14" i="58"/>
  <c r="J13" i="58"/>
  <c r="J12" i="58"/>
  <c r="J38" i="57"/>
  <c r="J37" i="57"/>
  <c r="J36" i="57"/>
  <c r="J35" i="57"/>
  <c r="J32" i="57"/>
  <c r="J31" i="57"/>
  <c r="J30" i="57"/>
  <c r="J29" i="57"/>
  <c r="J28" i="57"/>
  <c r="J27" i="57"/>
  <c r="J26" i="57"/>
  <c r="J25" i="57"/>
  <c r="J21" i="57"/>
  <c r="J20" i="57"/>
  <c r="J19" i="57"/>
  <c r="J18" i="57"/>
  <c r="J17" i="57"/>
  <c r="J13" i="57"/>
  <c r="J12" i="57"/>
  <c r="J38" i="53"/>
  <c r="J37" i="53"/>
  <c r="J36" i="53"/>
  <c r="J35" i="53"/>
  <c r="J34" i="53"/>
  <c r="J32" i="53"/>
  <c r="J30" i="53"/>
  <c r="J29" i="53"/>
  <c r="J28" i="53"/>
  <c r="J26" i="53"/>
  <c r="J25" i="53"/>
  <c r="J24" i="53"/>
  <c r="J23" i="53"/>
  <c r="J21" i="53"/>
  <c r="J17" i="53"/>
  <c r="J16" i="53"/>
  <c r="J15" i="53"/>
  <c r="J12" i="53"/>
  <c r="J38" i="52"/>
  <c r="J37" i="52"/>
  <c r="J36" i="52"/>
  <c r="J33" i="52"/>
  <c r="J32" i="52"/>
  <c r="J31" i="52"/>
  <c r="J30" i="52"/>
  <c r="J29" i="52"/>
  <c r="J28" i="52"/>
  <c r="J26" i="52"/>
  <c r="J25" i="52"/>
  <c r="J24" i="52"/>
  <c r="J23" i="52"/>
  <c r="J22" i="52"/>
  <c r="J21" i="52"/>
  <c r="J20" i="52"/>
  <c r="J18" i="52"/>
  <c r="J17" i="52"/>
  <c r="J16" i="52"/>
  <c r="J15" i="52"/>
  <c r="J14" i="52"/>
  <c r="J13" i="52"/>
  <c r="J12" i="52"/>
  <c r="J36" i="51"/>
  <c r="J35" i="51"/>
  <c r="J34" i="51"/>
  <c r="J33" i="51"/>
  <c r="J32" i="51"/>
  <c r="J31" i="51"/>
  <c r="J30" i="51"/>
  <c r="J29" i="51"/>
  <c r="J28" i="51"/>
  <c r="J27" i="51"/>
  <c r="J21" i="51"/>
  <c r="J20" i="51"/>
  <c r="J19" i="51"/>
  <c r="J18" i="51"/>
  <c r="J17" i="51"/>
  <c r="J38" i="50"/>
  <c r="J36" i="50"/>
  <c r="J35" i="50"/>
  <c r="J34" i="50"/>
  <c r="J31" i="50"/>
  <c r="J30" i="50"/>
  <c r="J29" i="50"/>
  <c r="J28" i="50"/>
  <c r="J27" i="50"/>
  <c r="J23" i="50"/>
  <c r="J19" i="50"/>
  <c r="J17" i="50"/>
  <c r="J15" i="50"/>
  <c r="J13" i="50"/>
  <c r="J12" i="50"/>
  <c r="H32" i="69"/>
  <c r="H32" i="68"/>
  <c r="H32" i="67"/>
  <c r="H32" i="65"/>
  <c r="H33" i="69"/>
  <c r="H33" i="67"/>
  <c r="H33" i="65"/>
  <c r="H34" i="69"/>
  <c r="H34" i="68"/>
  <c r="H34" i="67"/>
  <c r="H34" i="65"/>
  <c r="H35" i="68"/>
  <c r="H35" i="67"/>
  <c r="H35" i="65"/>
  <c r="H36" i="69"/>
  <c r="H36" i="68"/>
  <c r="H37" i="69"/>
  <c r="H37" i="68"/>
  <c r="H37" i="67"/>
  <c r="H37" i="65"/>
  <c r="H38" i="69"/>
  <c r="H38" i="68"/>
  <c r="H38" i="67"/>
  <c r="H38" i="65"/>
  <c r="H31" i="69"/>
  <c r="H31" i="68"/>
  <c r="H31" i="67"/>
  <c r="H32" i="64"/>
  <c r="H32" i="63"/>
  <c r="H32" i="62"/>
  <c r="H32" i="61"/>
  <c r="H33" i="64"/>
  <c r="H33" i="63"/>
  <c r="H33" i="62"/>
  <c r="H33" i="61"/>
  <c r="H34" i="64"/>
  <c r="H34" i="63"/>
  <c r="H34" i="62"/>
  <c r="H34" i="61"/>
  <c r="H35" i="64"/>
  <c r="H35" i="63"/>
  <c r="H35" i="62"/>
  <c r="H35" i="61"/>
  <c r="H36" i="64"/>
  <c r="H36" i="63"/>
  <c r="H36" i="62"/>
  <c r="H36" i="61"/>
  <c r="H37" i="64"/>
  <c r="H37" i="63"/>
  <c r="H37" i="62"/>
  <c r="H37" i="61"/>
  <c r="H38" i="64"/>
  <c r="H38" i="63"/>
  <c r="H38" i="62"/>
  <c r="H38" i="61"/>
  <c r="H31" i="64"/>
  <c r="H31" i="63"/>
  <c r="H31" i="62"/>
  <c r="H31" i="61"/>
  <c r="H32" i="60"/>
  <c r="H32" i="59"/>
  <c r="H32" i="58"/>
  <c r="H32" i="57"/>
  <c r="H33" i="60"/>
  <c r="H33" i="59"/>
  <c r="H33" i="58"/>
  <c r="H33" i="57"/>
  <c r="H34" i="60"/>
  <c r="H34" i="59"/>
  <c r="H34" i="58"/>
  <c r="H34" i="57"/>
  <c r="H35" i="60"/>
  <c r="H35" i="59"/>
  <c r="H35" i="58"/>
  <c r="H35" i="57"/>
  <c r="H36" i="60"/>
  <c r="H36" i="59"/>
  <c r="H36" i="58"/>
  <c r="H36" i="57"/>
  <c r="H37" i="60"/>
  <c r="H37" i="59"/>
  <c r="H37" i="58"/>
  <c r="H37" i="57"/>
  <c r="H38" i="60"/>
  <c r="H38" i="59"/>
  <c r="H38" i="58"/>
  <c r="H38" i="57"/>
  <c r="H31" i="60"/>
  <c r="H31" i="59"/>
  <c r="H31" i="58"/>
  <c r="H31" i="57"/>
  <c r="H32" i="53"/>
  <c r="H32" i="52"/>
  <c r="H32" i="51"/>
  <c r="H32" i="50"/>
  <c r="H33" i="53"/>
  <c r="H33" i="52"/>
  <c r="H33" i="51"/>
  <c r="H33" i="50"/>
  <c r="H34" i="53"/>
  <c r="H34" i="52"/>
  <c r="H34" i="51"/>
  <c r="H34" i="50"/>
  <c r="H35" i="53"/>
  <c r="H35" i="52"/>
  <c r="H35" i="51"/>
  <c r="H35" i="50"/>
  <c r="H36" i="53"/>
  <c r="H36" i="52"/>
  <c r="H36" i="51"/>
  <c r="H36" i="50"/>
  <c r="H37" i="53"/>
  <c r="H37" i="52"/>
  <c r="H37" i="51"/>
  <c r="H37" i="50"/>
  <c r="H38" i="53"/>
  <c r="H38" i="52"/>
  <c r="H38" i="51"/>
  <c r="H38" i="50"/>
  <c r="H31" i="53"/>
  <c r="H31" i="52"/>
  <c r="H31" i="51"/>
  <c r="H31" i="50"/>
  <c r="H21" i="3"/>
  <c r="H13" i="69" s="1"/>
  <c r="H20" i="3"/>
  <c r="H13" i="68" s="1"/>
  <c r="H19" i="3"/>
  <c r="H13" i="67" s="1"/>
  <c r="H18" i="3"/>
  <c r="H13" i="65" s="1"/>
  <c r="H21" i="4"/>
  <c r="H14" i="69" s="1"/>
  <c r="H20" i="4"/>
  <c r="H14" i="68" s="1"/>
  <c r="H19" i="4"/>
  <c r="H14" i="67" s="1"/>
  <c r="H18" i="4"/>
  <c r="H14" i="65" s="1"/>
  <c r="H21" i="5"/>
  <c r="H15" i="69" s="1"/>
  <c r="H20" i="5"/>
  <c r="H15" i="68" s="1"/>
  <c r="H19" i="5"/>
  <c r="H15" i="67" s="1"/>
  <c r="H18" i="5"/>
  <c r="H15" i="65" s="1"/>
  <c r="H21" i="6"/>
  <c r="H16" i="69" s="1"/>
  <c r="H20" i="6"/>
  <c r="H16" i="68" s="1"/>
  <c r="H19" i="6"/>
  <c r="H16" i="67" s="1"/>
  <c r="H18" i="6"/>
  <c r="H16" i="65" s="1"/>
  <c r="H21" i="7"/>
  <c r="H17" i="69" s="1"/>
  <c r="H20" i="7"/>
  <c r="H17" i="68" s="1"/>
  <c r="H19" i="7"/>
  <c r="H17" i="67" s="1"/>
  <c r="H18" i="7"/>
  <c r="H17" i="65" s="1"/>
  <c r="H21" i="8"/>
  <c r="H18" i="69" s="1"/>
  <c r="H20" i="8"/>
  <c r="H18" i="68" s="1"/>
  <c r="H19" i="8"/>
  <c r="H18" i="67" s="1"/>
  <c r="H18" i="8"/>
  <c r="H18" i="65" s="1"/>
  <c r="H21" i="9"/>
  <c r="H19" i="69" s="1"/>
  <c r="H20" i="9"/>
  <c r="H19" i="68" s="1"/>
  <c r="H19" i="9"/>
  <c r="H19" i="67" s="1"/>
  <c r="H18" i="9"/>
  <c r="H19" i="65" s="1"/>
  <c r="H21" i="10"/>
  <c r="H20" i="69" s="1"/>
  <c r="H20" i="10"/>
  <c r="H20" i="68" s="1"/>
  <c r="H19" i="10"/>
  <c r="H20" i="67" s="1"/>
  <c r="H18" i="10"/>
  <c r="H20" i="65" s="1"/>
  <c r="H21" i="27"/>
  <c r="H21" i="69" s="1"/>
  <c r="H20" i="27"/>
  <c r="H21" i="68" s="1"/>
  <c r="H19" i="27"/>
  <c r="H21" i="67" s="1"/>
  <c r="H18" i="27"/>
  <c r="H21" i="65" s="1"/>
  <c r="H21" i="28"/>
  <c r="H22" i="69" s="1"/>
  <c r="H20" i="28"/>
  <c r="H22" i="68" s="1"/>
  <c r="H19" i="28"/>
  <c r="H22" i="67" s="1"/>
  <c r="H18" i="28"/>
  <c r="H22" i="65" s="1"/>
  <c r="H21" i="29"/>
  <c r="H23" i="69" s="1"/>
  <c r="H20" i="29"/>
  <c r="H23" i="68" s="1"/>
  <c r="H19" i="29"/>
  <c r="H23" i="67" s="1"/>
  <c r="H18" i="29"/>
  <c r="H23" i="65" s="1"/>
  <c r="H21" i="30"/>
  <c r="H24" i="69" s="1"/>
  <c r="H20" i="30"/>
  <c r="H24" i="68" s="1"/>
  <c r="H19" i="30"/>
  <c r="H24" i="67" s="1"/>
  <c r="H18" i="30"/>
  <c r="H24" i="65" s="1"/>
  <c r="H21" i="31"/>
  <c r="H25" i="69" s="1"/>
  <c r="H20" i="31"/>
  <c r="H25" i="68" s="1"/>
  <c r="H19" i="31"/>
  <c r="H25" i="67" s="1"/>
  <c r="H18" i="31"/>
  <c r="H25" i="65" s="1"/>
  <c r="H21" i="32"/>
  <c r="H26" i="69" s="1"/>
  <c r="H20" i="32"/>
  <c r="H26" i="68" s="1"/>
  <c r="H19" i="32"/>
  <c r="H26" i="67" s="1"/>
  <c r="H18" i="32"/>
  <c r="H26" i="65" s="1"/>
  <c r="H21" i="33"/>
  <c r="H27" i="69" s="1"/>
  <c r="H20" i="33"/>
  <c r="H27" i="68" s="1"/>
  <c r="H19" i="33"/>
  <c r="H27" i="67" s="1"/>
  <c r="H18" i="33"/>
  <c r="H27" i="65" s="1"/>
  <c r="H21" i="2"/>
  <c r="H12" i="69" s="1"/>
  <c r="H20" i="2"/>
  <c r="H12" i="68" s="1"/>
  <c r="H19" i="2"/>
  <c r="H12" i="67" s="1"/>
  <c r="H18" i="2"/>
  <c r="H12" i="65" s="1"/>
  <c r="H17" i="3"/>
  <c r="H13" i="64" s="1"/>
  <c r="H16" i="3"/>
  <c r="H13" i="63" s="1"/>
  <c r="H15" i="3"/>
  <c r="H13" i="62" s="1"/>
  <c r="H14" i="3"/>
  <c r="H13" i="61" s="1"/>
  <c r="H17" i="4"/>
  <c r="H14" i="64" s="1"/>
  <c r="H16" i="4"/>
  <c r="H14" i="63" s="1"/>
  <c r="H15" i="4"/>
  <c r="H14" i="62" s="1"/>
  <c r="H14" i="4"/>
  <c r="H14" i="61" s="1"/>
  <c r="H17" i="5"/>
  <c r="H15" i="64" s="1"/>
  <c r="H16" i="5"/>
  <c r="H15" i="63" s="1"/>
  <c r="H15" i="5"/>
  <c r="H15" i="62" s="1"/>
  <c r="H14" i="5"/>
  <c r="H15" i="61" s="1"/>
  <c r="H17" i="6"/>
  <c r="H16" i="64" s="1"/>
  <c r="H16" i="6"/>
  <c r="H16" i="63" s="1"/>
  <c r="H15" i="6"/>
  <c r="H16" i="62" s="1"/>
  <c r="H14" i="6"/>
  <c r="H16" i="61" s="1"/>
  <c r="H17" i="7"/>
  <c r="H17" i="64" s="1"/>
  <c r="H16" i="7"/>
  <c r="H17" i="63" s="1"/>
  <c r="H15" i="7"/>
  <c r="H17" i="62" s="1"/>
  <c r="H14" i="7"/>
  <c r="H17" i="61" s="1"/>
  <c r="H17" i="8"/>
  <c r="H18" i="64" s="1"/>
  <c r="H16" i="8"/>
  <c r="H18" i="63" s="1"/>
  <c r="H15" i="8"/>
  <c r="H18" i="62" s="1"/>
  <c r="H14" i="8"/>
  <c r="H18" i="61" s="1"/>
  <c r="H17" i="9"/>
  <c r="H19" i="64" s="1"/>
  <c r="H16" i="9"/>
  <c r="H19" i="63" s="1"/>
  <c r="H15" i="9"/>
  <c r="H19" i="62" s="1"/>
  <c r="H14" i="9"/>
  <c r="H19" i="61" s="1"/>
  <c r="H17" i="10"/>
  <c r="H20" i="64" s="1"/>
  <c r="H16" i="10"/>
  <c r="H20" i="63" s="1"/>
  <c r="H15" i="10"/>
  <c r="H20" i="62" s="1"/>
  <c r="H14" i="10"/>
  <c r="H20" i="61" s="1"/>
  <c r="H17" i="27"/>
  <c r="H21" i="64" s="1"/>
  <c r="H16" i="27"/>
  <c r="H21" i="63" s="1"/>
  <c r="H15" i="27"/>
  <c r="H21" i="62" s="1"/>
  <c r="H14" i="27"/>
  <c r="H21" i="61" s="1"/>
  <c r="H17" i="28"/>
  <c r="H22" i="64" s="1"/>
  <c r="H16" i="28"/>
  <c r="H22" i="63" s="1"/>
  <c r="H15" i="28"/>
  <c r="H22" i="62" s="1"/>
  <c r="H14" i="28"/>
  <c r="H22" i="61" s="1"/>
  <c r="H17" i="29"/>
  <c r="H23" i="64" s="1"/>
  <c r="H16" i="29"/>
  <c r="H23" i="63" s="1"/>
  <c r="H15" i="29"/>
  <c r="H23" i="62" s="1"/>
  <c r="H14" i="29"/>
  <c r="H23" i="61" s="1"/>
  <c r="H17" i="30"/>
  <c r="H24" i="64" s="1"/>
  <c r="H16" i="30"/>
  <c r="H24" i="63" s="1"/>
  <c r="H15" i="30"/>
  <c r="H24" i="62" s="1"/>
  <c r="H14" i="30"/>
  <c r="H24" i="61" s="1"/>
  <c r="H17" i="31"/>
  <c r="H25" i="64" s="1"/>
  <c r="H16" i="31"/>
  <c r="H25" i="63" s="1"/>
  <c r="H15" i="31"/>
  <c r="H25" i="62" s="1"/>
  <c r="H14" i="31"/>
  <c r="H25" i="61" s="1"/>
  <c r="H17" i="32"/>
  <c r="H26" i="64" s="1"/>
  <c r="H16" i="32"/>
  <c r="H26" i="63" s="1"/>
  <c r="H15" i="32"/>
  <c r="H26" i="62" s="1"/>
  <c r="H14" i="32"/>
  <c r="H26" i="61" s="1"/>
  <c r="H17" i="33"/>
  <c r="H27" i="64" s="1"/>
  <c r="H16" i="33"/>
  <c r="H27" i="63" s="1"/>
  <c r="H15" i="33"/>
  <c r="H27" i="62" s="1"/>
  <c r="H14" i="33"/>
  <c r="H27" i="61" s="1"/>
  <c r="H17" i="2"/>
  <c r="H12" i="64" s="1"/>
  <c r="H16" i="2"/>
  <c r="H12" i="63" s="1"/>
  <c r="H15" i="2"/>
  <c r="H12" i="62" s="1"/>
  <c r="H14" i="2"/>
  <c r="H12" i="61" s="1"/>
  <c r="H13" i="3"/>
  <c r="H13" i="60" s="1"/>
  <c r="H12" i="3"/>
  <c r="H13" i="59" s="1"/>
  <c r="H11" i="3"/>
  <c r="H13" i="58" s="1"/>
  <c r="H10" i="3"/>
  <c r="H13" i="57" s="1"/>
  <c r="H13" i="4"/>
  <c r="H14" i="60" s="1"/>
  <c r="H12" i="4"/>
  <c r="H14" i="59" s="1"/>
  <c r="H11" i="4"/>
  <c r="H14" i="58" s="1"/>
  <c r="H10" i="4"/>
  <c r="H14" i="57" s="1"/>
  <c r="H13" i="5"/>
  <c r="H15" i="60" s="1"/>
  <c r="H12" i="5"/>
  <c r="H15" i="59" s="1"/>
  <c r="H11" i="5"/>
  <c r="H15" i="58" s="1"/>
  <c r="H10" i="5"/>
  <c r="H15" i="57" s="1"/>
  <c r="H13" i="6"/>
  <c r="H16" i="60" s="1"/>
  <c r="H12" i="6"/>
  <c r="H16" i="59" s="1"/>
  <c r="H11" i="6"/>
  <c r="H16" i="58" s="1"/>
  <c r="H10" i="6"/>
  <c r="H16" i="57" s="1"/>
  <c r="H13" i="7"/>
  <c r="H17" i="60" s="1"/>
  <c r="H12" i="7"/>
  <c r="H17" i="59" s="1"/>
  <c r="H11" i="7"/>
  <c r="H17" i="58" s="1"/>
  <c r="H10" i="7"/>
  <c r="H17" i="57" s="1"/>
  <c r="H13" i="8"/>
  <c r="H18" i="60" s="1"/>
  <c r="H12" i="8"/>
  <c r="H18" i="59" s="1"/>
  <c r="H11" i="8"/>
  <c r="H18" i="58" s="1"/>
  <c r="H10" i="8"/>
  <c r="H18" i="57" s="1"/>
  <c r="H13" i="9"/>
  <c r="H19" i="60" s="1"/>
  <c r="H12" i="9"/>
  <c r="H19" i="59" s="1"/>
  <c r="H11" i="9"/>
  <c r="H19" i="58" s="1"/>
  <c r="H10" i="9"/>
  <c r="H19" i="57" s="1"/>
  <c r="H13" i="10"/>
  <c r="H20" i="60" s="1"/>
  <c r="H12" i="10"/>
  <c r="H20" i="59" s="1"/>
  <c r="H11" i="10"/>
  <c r="H20" i="58" s="1"/>
  <c r="H10" i="10"/>
  <c r="H20" i="57" s="1"/>
  <c r="H13" i="27"/>
  <c r="H21" i="60" s="1"/>
  <c r="H12" i="27"/>
  <c r="H21" i="59" s="1"/>
  <c r="H11" i="27"/>
  <c r="H21" i="58" s="1"/>
  <c r="H10" i="27"/>
  <c r="H21" i="57" s="1"/>
  <c r="H13" i="28"/>
  <c r="H22" i="60" s="1"/>
  <c r="H12" i="28"/>
  <c r="H22" i="59" s="1"/>
  <c r="H11" i="28"/>
  <c r="H22" i="58" s="1"/>
  <c r="H10" i="28"/>
  <c r="H22" i="57" s="1"/>
  <c r="H13" i="29"/>
  <c r="H23" i="60" s="1"/>
  <c r="H12" i="29"/>
  <c r="H23" i="59" s="1"/>
  <c r="H11" i="29"/>
  <c r="H23" i="58" s="1"/>
  <c r="H10" i="29"/>
  <c r="H23" i="57" s="1"/>
  <c r="H13" i="30"/>
  <c r="H24" i="60" s="1"/>
  <c r="H12" i="30"/>
  <c r="H24" i="59" s="1"/>
  <c r="H11" i="30"/>
  <c r="H24" i="58" s="1"/>
  <c r="H10" i="30"/>
  <c r="H24" i="57" s="1"/>
  <c r="H13" i="31"/>
  <c r="H25" i="60" s="1"/>
  <c r="H12" i="31"/>
  <c r="H25" i="59" s="1"/>
  <c r="H11" i="31"/>
  <c r="H25" i="58" s="1"/>
  <c r="H10" i="31"/>
  <c r="H25" i="57" s="1"/>
  <c r="H13" i="32"/>
  <c r="H26" i="60" s="1"/>
  <c r="H12" i="32"/>
  <c r="H26" i="59" s="1"/>
  <c r="H11" i="32"/>
  <c r="H26" i="58" s="1"/>
  <c r="H10" i="32"/>
  <c r="H26" i="57" s="1"/>
  <c r="H13" i="33"/>
  <c r="H27" i="60" s="1"/>
  <c r="H12" i="33"/>
  <c r="H27" i="59" s="1"/>
  <c r="H11" i="33"/>
  <c r="H27" i="58" s="1"/>
  <c r="H10" i="33"/>
  <c r="H27" i="57" s="1"/>
  <c r="H13" i="2"/>
  <c r="H12" i="60" s="1"/>
  <c r="H12" i="2"/>
  <c r="H12" i="59" s="1"/>
  <c r="H39" i="59" s="1"/>
  <c r="I18" i="49" s="1"/>
  <c r="H11" i="2"/>
  <c r="H12" i="58" s="1"/>
  <c r="H10" i="2"/>
  <c r="H12" i="57" s="1"/>
  <c r="H9" i="3"/>
  <c r="H13" i="53" s="1"/>
  <c r="H8" i="3"/>
  <c r="H13" i="52" s="1"/>
  <c r="H7" i="3"/>
  <c r="H13" i="51" s="1"/>
  <c r="H6" i="3"/>
  <c r="H13" i="50" s="1"/>
  <c r="H9" i="4"/>
  <c r="H14" i="53" s="1"/>
  <c r="H8" i="4"/>
  <c r="H14" i="52" s="1"/>
  <c r="H7" i="4"/>
  <c r="H14" i="51" s="1"/>
  <c r="H6" i="4"/>
  <c r="H14" i="50" s="1"/>
  <c r="H9" i="5"/>
  <c r="H15" i="53" s="1"/>
  <c r="H8" i="5"/>
  <c r="H15" i="52" s="1"/>
  <c r="H7" i="5"/>
  <c r="H15" i="51" s="1"/>
  <c r="H6" i="5"/>
  <c r="H15" i="50" s="1"/>
  <c r="H9" i="6"/>
  <c r="H16" i="53" s="1"/>
  <c r="H8" i="6"/>
  <c r="H16" i="52" s="1"/>
  <c r="H7" i="6"/>
  <c r="H16" i="51" s="1"/>
  <c r="H6" i="6"/>
  <c r="H16" i="50" s="1"/>
  <c r="H9" i="7"/>
  <c r="H17" i="53" s="1"/>
  <c r="H8" i="7"/>
  <c r="H17" i="52" s="1"/>
  <c r="H7" i="7"/>
  <c r="H17" i="51" s="1"/>
  <c r="H6" i="7"/>
  <c r="H17" i="50" s="1"/>
  <c r="H9" i="8"/>
  <c r="H18" i="53" s="1"/>
  <c r="H8" i="8"/>
  <c r="H18" i="52" s="1"/>
  <c r="H7" i="8"/>
  <c r="H18" i="51" s="1"/>
  <c r="H6" i="8"/>
  <c r="H18" i="50" s="1"/>
  <c r="H9" i="9"/>
  <c r="H19" i="53" s="1"/>
  <c r="H8" i="9"/>
  <c r="H19" i="52" s="1"/>
  <c r="H7" i="9"/>
  <c r="H19" i="51" s="1"/>
  <c r="H6" i="9"/>
  <c r="H19" i="50" s="1"/>
  <c r="H9" i="10"/>
  <c r="H20" i="53" s="1"/>
  <c r="H8" i="10"/>
  <c r="H20" i="52" s="1"/>
  <c r="H7" i="10"/>
  <c r="H20" i="51" s="1"/>
  <c r="H6" i="10"/>
  <c r="H20" i="50" s="1"/>
  <c r="H9" i="27"/>
  <c r="H21" i="53" s="1"/>
  <c r="H8" i="27"/>
  <c r="H21" i="52" s="1"/>
  <c r="H7" i="27"/>
  <c r="H21" i="51" s="1"/>
  <c r="H6" i="27"/>
  <c r="H21" i="50" s="1"/>
  <c r="H9" i="28"/>
  <c r="H22" i="53" s="1"/>
  <c r="H8" i="28"/>
  <c r="H22" i="52" s="1"/>
  <c r="H7" i="28"/>
  <c r="H22" i="51" s="1"/>
  <c r="H6" i="28"/>
  <c r="H22" i="50" s="1"/>
  <c r="H9" i="29"/>
  <c r="H23" i="53" s="1"/>
  <c r="H8" i="29"/>
  <c r="H23" i="52" s="1"/>
  <c r="H7" i="29"/>
  <c r="H23" i="51" s="1"/>
  <c r="H6" i="29"/>
  <c r="H23" i="50" s="1"/>
  <c r="H9" i="30"/>
  <c r="H24" i="53" s="1"/>
  <c r="H8" i="30"/>
  <c r="H24" i="52" s="1"/>
  <c r="H7" i="30"/>
  <c r="H24" i="51" s="1"/>
  <c r="H6" i="30"/>
  <c r="H24" i="50" s="1"/>
  <c r="H9" i="31"/>
  <c r="H25" i="53" s="1"/>
  <c r="H8" i="31"/>
  <c r="H25" i="52" s="1"/>
  <c r="H7" i="31"/>
  <c r="H25" i="51" s="1"/>
  <c r="H6" i="31"/>
  <c r="H25" i="50" s="1"/>
  <c r="H9" i="32"/>
  <c r="H26" i="53" s="1"/>
  <c r="H8" i="32"/>
  <c r="H26" i="52" s="1"/>
  <c r="H7" i="32"/>
  <c r="H26" i="51" s="1"/>
  <c r="H6" i="32"/>
  <c r="H26" i="50" s="1"/>
  <c r="H9" i="33"/>
  <c r="H27" i="53" s="1"/>
  <c r="H8" i="33"/>
  <c r="H27" i="52" s="1"/>
  <c r="H7" i="33"/>
  <c r="H27" i="51" s="1"/>
  <c r="H6" i="33"/>
  <c r="H27" i="50" s="1"/>
  <c r="H9" i="2"/>
  <c r="H12" i="53" s="1"/>
  <c r="H8" i="2"/>
  <c r="H12" i="52" s="1"/>
  <c r="H7" i="2"/>
  <c r="H12" i="51" s="1"/>
  <c r="H6" i="2"/>
  <c r="H12" i="50" s="1"/>
  <c r="H39" i="58" l="1"/>
  <c r="I17" i="49" s="1"/>
  <c r="I39" i="60"/>
  <c r="I40" i="60" s="1"/>
  <c r="I39" i="62"/>
  <c r="I40" i="62" s="1"/>
  <c r="J12" i="51"/>
  <c r="H39" i="60"/>
  <c r="I19" i="49" s="1"/>
  <c r="I39" i="58"/>
  <c r="I40" i="58" s="1"/>
  <c r="H39" i="63"/>
  <c r="I22" i="49" s="1"/>
  <c r="H39" i="64"/>
  <c r="I23" i="49" s="1"/>
  <c r="H39" i="69"/>
  <c r="I27" i="49" s="1"/>
  <c r="I39" i="53"/>
  <c r="I40" i="53" s="1"/>
  <c r="I39" i="68"/>
  <c r="I40" i="68" s="1"/>
  <c r="J31" i="68"/>
  <c r="H39" i="68"/>
  <c r="I26" i="49" s="1"/>
  <c r="H39" i="67"/>
  <c r="I25" i="49" s="1"/>
  <c r="I39" i="65"/>
  <c r="I40" i="65" s="1"/>
  <c r="H39" i="65"/>
  <c r="I24" i="49" s="1"/>
  <c r="I39" i="64"/>
  <c r="I40" i="64" s="1"/>
  <c r="I39" i="63"/>
  <c r="I40" i="63" s="1"/>
  <c r="H39" i="62"/>
  <c r="I21" i="49" s="1"/>
  <c r="I39" i="61"/>
  <c r="I40" i="61" s="1"/>
  <c r="H39" i="61"/>
  <c r="I20" i="49" s="1"/>
  <c r="J12" i="60"/>
  <c r="I39" i="59"/>
  <c r="I40" i="59" s="1"/>
  <c r="H39" i="57"/>
  <c r="I16" i="49" s="1"/>
  <c r="I39" i="57"/>
  <c r="I40" i="57" s="1"/>
  <c r="H39" i="53"/>
  <c r="I15" i="49" s="1"/>
  <c r="J22" i="53"/>
  <c r="I39" i="52"/>
  <c r="I40" i="52" s="1"/>
  <c r="H39" i="52"/>
  <c r="I14" i="49" s="1"/>
  <c r="H39" i="51"/>
  <c r="I13" i="49" s="1"/>
  <c r="I39" i="51"/>
  <c r="I40" i="51" s="1"/>
  <c r="I39" i="50"/>
  <c r="I40" i="50" s="1"/>
  <c r="H39" i="50"/>
  <c r="I12" i="49" s="1"/>
  <c r="J13" i="69"/>
  <c r="J13" i="63"/>
  <c r="J13" i="61"/>
  <c r="J13" i="65"/>
  <c r="J13" i="53"/>
  <c r="J30" i="45" l="1"/>
  <c r="J29" i="45"/>
  <c r="J28" i="45"/>
  <c r="J30" i="44"/>
  <c r="J29" i="44"/>
  <c r="J28" i="44"/>
  <c r="J30" i="42"/>
  <c r="J29" i="42"/>
  <c r="J28" i="42"/>
  <c r="J30" i="1"/>
  <c r="J29" i="1"/>
  <c r="J28" i="1"/>
  <c r="H38" i="45"/>
  <c r="H38" i="44"/>
  <c r="H38" i="42"/>
  <c r="H38" i="1"/>
  <c r="H37" i="45"/>
  <c r="H37" i="44"/>
  <c r="H36" i="45"/>
  <c r="H36" i="44"/>
  <c r="H36" i="42"/>
  <c r="H35" i="45"/>
  <c r="H34" i="45"/>
  <c r="H34" i="44"/>
  <c r="H33" i="45"/>
  <c r="H33" i="44"/>
  <c r="H32" i="45"/>
  <c r="H32" i="42"/>
  <c r="H32" i="1"/>
  <c r="J31" i="45"/>
  <c r="I31" i="44"/>
  <c r="J31" i="44"/>
  <c r="I38" i="45"/>
  <c r="J38" i="45" s="1"/>
  <c r="I37" i="45"/>
  <c r="I36" i="45"/>
  <c r="I35" i="45"/>
  <c r="I34" i="45"/>
  <c r="J34" i="45" s="1"/>
  <c r="I33" i="45"/>
  <c r="J33" i="45" s="1"/>
  <c r="I32" i="45"/>
  <c r="J32" i="45" s="1"/>
  <c r="G38" i="45"/>
  <c r="F38" i="45"/>
  <c r="E38" i="45"/>
  <c r="D38" i="45"/>
  <c r="C38" i="45"/>
  <c r="B38" i="45"/>
  <c r="G37" i="45"/>
  <c r="F37" i="45"/>
  <c r="E37" i="45"/>
  <c r="D37" i="45"/>
  <c r="C37" i="45"/>
  <c r="B37" i="45"/>
  <c r="G36" i="45"/>
  <c r="F36" i="45"/>
  <c r="E36" i="45"/>
  <c r="D36" i="45"/>
  <c r="C36" i="45"/>
  <c r="B36" i="45"/>
  <c r="G35" i="45"/>
  <c r="F35" i="45"/>
  <c r="E35" i="45"/>
  <c r="D35" i="45"/>
  <c r="C35" i="45"/>
  <c r="B35" i="45"/>
  <c r="G34" i="45"/>
  <c r="F34" i="45"/>
  <c r="E34" i="45"/>
  <c r="D34" i="45"/>
  <c r="C34" i="45"/>
  <c r="B34" i="45"/>
  <c r="G33" i="45"/>
  <c r="F33" i="45"/>
  <c r="E33" i="45"/>
  <c r="D33" i="45"/>
  <c r="C33" i="45"/>
  <c r="B33" i="45"/>
  <c r="G32" i="45"/>
  <c r="F32" i="45"/>
  <c r="E32" i="45"/>
  <c r="D32" i="45"/>
  <c r="C32" i="45"/>
  <c r="B32" i="45"/>
  <c r="G31" i="45"/>
  <c r="F31" i="45"/>
  <c r="E31" i="45"/>
  <c r="D31" i="45"/>
  <c r="C31" i="45"/>
  <c r="B31" i="45"/>
  <c r="I27" i="45"/>
  <c r="J27" i="45" s="1"/>
  <c r="F27" i="45"/>
  <c r="D27" i="45"/>
  <c r="I26" i="45"/>
  <c r="J26" i="45" s="1"/>
  <c r="F26" i="45"/>
  <c r="D26" i="45"/>
  <c r="I25" i="45"/>
  <c r="J25" i="45" s="1"/>
  <c r="F25" i="45"/>
  <c r="D25" i="45"/>
  <c r="I24" i="45"/>
  <c r="J24" i="45" s="1"/>
  <c r="F24" i="45"/>
  <c r="D24" i="45"/>
  <c r="I23" i="45"/>
  <c r="J23" i="45" s="1"/>
  <c r="F23" i="45"/>
  <c r="D23" i="45"/>
  <c r="I22" i="45"/>
  <c r="J22" i="45" s="1"/>
  <c r="F22" i="45"/>
  <c r="D22" i="45"/>
  <c r="I21" i="45"/>
  <c r="J21" i="45" s="1"/>
  <c r="F21" i="45"/>
  <c r="D21" i="45"/>
  <c r="I20" i="45"/>
  <c r="J20" i="45" s="1"/>
  <c r="F20" i="45"/>
  <c r="D20" i="45"/>
  <c r="I19" i="45"/>
  <c r="J19" i="45"/>
  <c r="F19" i="45"/>
  <c r="D19" i="45"/>
  <c r="I18" i="45"/>
  <c r="J18" i="45" s="1"/>
  <c r="F18" i="45"/>
  <c r="D18" i="45"/>
  <c r="I17" i="45"/>
  <c r="J17" i="45"/>
  <c r="F17" i="45"/>
  <c r="D17" i="45"/>
  <c r="I16" i="45"/>
  <c r="J16" i="45" s="1"/>
  <c r="F16" i="45"/>
  <c r="D16" i="45"/>
  <c r="I15" i="45"/>
  <c r="J15" i="45" s="1"/>
  <c r="F15" i="45"/>
  <c r="D15" i="45"/>
  <c r="I14" i="45"/>
  <c r="J14" i="45" s="1"/>
  <c r="F14" i="45"/>
  <c r="D14" i="45"/>
  <c r="I13" i="45"/>
  <c r="J12" i="45" s="1"/>
  <c r="F13" i="45"/>
  <c r="D13" i="45"/>
  <c r="I12" i="45"/>
  <c r="F12" i="45"/>
  <c r="D12" i="45"/>
  <c r="B27" i="45"/>
  <c r="B26" i="45"/>
  <c r="B25" i="45"/>
  <c r="B24" i="45"/>
  <c r="B23" i="45"/>
  <c r="B22" i="45"/>
  <c r="B21" i="45"/>
  <c r="B20" i="45"/>
  <c r="B19" i="45"/>
  <c r="B18" i="45"/>
  <c r="B17" i="45"/>
  <c r="B16" i="45"/>
  <c r="B15" i="45"/>
  <c r="B14" i="45"/>
  <c r="B13" i="45"/>
  <c r="B12" i="45"/>
  <c r="I38" i="44"/>
  <c r="J38" i="44" s="1"/>
  <c r="I37" i="44"/>
  <c r="J37" i="44" s="1"/>
  <c r="I36" i="44"/>
  <c r="J36" i="44" s="1"/>
  <c r="I35" i="44"/>
  <c r="J35" i="44" s="1"/>
  <c r="I34" i="44"/>
  <c r="I33" i="44"/>
  <c r="I32" i="44"/>
  <c r="J32" i="44" s="1"/>
  <c r="H35" i="44"/>
  <c r="G38" i="44"/>
  <c r="F38" i="44"/>
  <c r="E38" i="44"/>
  <c r="D38" i="44"/>
  <c r="C38" i="44"/>
  <c r="G37" i="44"/>
  <c r="F37" i="44"/>
  <c r="E37" i="44"/>
  <c r="D37" i="44"/>
  <c r="C37" i="44"/>
  <c r="G36" i="44"/>
  <c r="F36" i="44"/>
  <c r="E36" i="44"/>
  <c r="D36" i="44"/>
  <c r="C36" i="44"/>
  <c r="G35" i="44"/>
  <c r="F35" i="44"/>
  <c r="E35" i="44"/>
  <c r="D35" i="44"/>
  <c r="C35" i="44"/>
  <c r="G34" i="44"/>
  <c r="F34" i="44"/>
  <c r="E34" i="44"/>
  <c r="D34" i="44"/>
  <c r="C34" i="44"/>
  <c r="G33" i="44"/>
  <c r="F33" i="44"/>
  <c r="E33" i="44"/>
  <c r="D33" i="44"/>
  <c r="C33" i="44"/>
  <c r="G32" i="44"/>
  <c r="F32" i="44"/>
  <c r="E32" i="44"/>
  <c r="D32" i="44"/>
  <c r="C32" i="44"/>
  <c r="G31" i="44"/>
  <c r="F31" i="44"/>
  <c r="E31" i="44"/>
  <c r="D31" i="44"/>
  <c r="C31" i="44"/>
  <c r="B38" i="44"/>
  <c r="B37" i="44"/>
  <c r="B36" i="44"/>
  <c r="B35" i="44"/>
  <c r="B34" i="44"/>
  <c r="B33" i="44"/>
  <c r="B32" i="44"/>
  <c r="B31" i="44"/>
  <c r="I27" i="44"/>
  <c r="J27" i="44" s="1"/>
  <c r="I26" i="44"/>
  <c r="J26" i="44" s="1"/>
  <c r="I25" i="44"/>
  <c r="J25" i="44" s="1"/>
  <c r="I24" i="44"/>
  <c r="J24" i="44" s="1"/>
  <c r="I23" i="44"/>
  <c r="J23" i="44" s="1"/>
  <c r="I22" i="44"/>
  <c r="J22" i="44" s="1"/>
  <c r="I21" i="44"/>
  <c r="J21" i="44" s="1"/>
  <c r="I20" i="44"/>
  <c r="J20" i="44"/>
  <c r="I19" i="44"/>
  <c r="J19" i="44" s="1"/>
  <c r="I18" i="44"/>
  <c r="J18" i="44" s="1"/>
  <c r="I17" i="44"/>
  <c r="J17" i="44" s="1"/>
  <c r="I16" i="44"/>
  <c r="J16" i="44"/>
  <c r="I15" i="44"/>
  <c r="J15" i="44" s="1"/>
  <c r="I14" i="44"/>
  <c r="I13" i="44"/>
  <c r="J12" i="44" s="1"/>
  <c r="I12" i="44"/>
  <c r="F27" i="44"/>
  <c r="F26" i="44"/>
  <c r="F25" i="44"/>
  <c r="F24" i="44"/>
  <c r="F23" i="44"/>
  <c r="F22" i="44"/>
  <c r="F21" i="44"/>
  <c r="F20" i="44"/>
  <c r="F19" i="44"/>
  <c r="F18" i="44"/>
  <c r="F17" i="44"/>
  <c r="F16" i="44"/>
  <c r="F15" i="44"/>
  <c r="F14" i="44"/>
  <c r="F13" i="44"/>
  <c r="F12" i="44"/>
  <c r="D27" i="44"/>
  <c r="D26" i="44"/>
  <c r="D25" i="44"/>
  <c r="D24" i="44"/>
  <c r="D23" i="44"/>
  <c r="D22" i="44"/>
  <c r="D21" i="44"/>
  <c r="D20" i="44"/>
  <c r="D19" i="44"/>
  <c r="D18" i="44"/>
  <c r="D17" i="44"/>
  <c r="D16" i="44"/>
  <c r="D15" i="44"/>
  <c r="D14" i="44"/>
  <c r="D13" i="44"/>
  <c r="D12" i="44"/>
  <c r="B27" i="44"/>
  <c r="B26" i="44"/>
  <c r="B25" i="44"/>
  <c r="B24" i="44"/>
  <c r="B23" i="44"/>
  <c r="B22" i="44"/>
  <c r="B21" i="44"/>
  <c r="B20" i="44"/>
  <c r="B19" i="44"/>
  <c r="B18" i="44"/>
  <c r="B17" i="44"/>
  <c r="B16" i="44"/>
  <c r="B15" i="44"/>
  <c r="B14" i="44"/>
  <c r="B13" i="44"/>
  <c r="B12" i="44"/>
  <c r="H5" i="33"/>
  <c r="H27" i="45"/>
  <c r="H4" i="33"/>
  <c r="H27" i="44" s="1"/>
  <c r="H5" i="32"/>
  <c r="H26" i="45" s="1"/>
  <c r="H4" i="32"/>
  <c r="H26" i="44" s="1"/>
  <c r="H5" i="31"/>
  <c r="H25" i="45" s="1"/>
  <c r="H4" i="31"/>
  <c r="H25" i="44" s="1"/>
  <c r="H5" i="30"/>
  <c r="H24" i="45" s="1"/>
  <c r="H4" i="30"/>
  <c r="H24" i="44" s="1"/>
  <c r="H5" i="29"/>
  <c r="H23" i="45"/>
  <c r="H4" i="29"/>
  <c r="H23" i="44" s="1"/>
  <c r="H5" i="28"/>
  <c r="H22" i="45" s="1"/>
  <c r="H4" i="28"/>
  <c r="H22" i="44" s="1"/>
  <c r="H5" i="27"/>
  <c r="H21" i="45" s="1"/>
  <c r="H4" i="27"/>
  <c r="H21" i="44" s="1"/>
  <c r="H5" i="10"/>
  <c r="H20" i="45" s="1"/>
  <c r="H4" i="10"/>
  <c r="H20" i="44" s="1"/>
  <c r="H5" i="9"/>
  <c r="H19" i="45"/>
  <c r="H4" i="9"/>
  <c r="H19" i="44" s="1"/>
  <c r="H5" i="8"/>
  <c r="H18" i="45" s="1"/>
  <c r="H4" i="8"/>
  <c r="H18" i="44" s="1"/>
  <c r="H5" i="7"/>
  <c r="H17" i="45" s="1"/>
  <c r="H4" i="7"/>
  <c r="H17" i="44" s="1"/>
  <c r="H5" i="6"/>
  <c r="H16" i="45" s="1"/>
  <c r="H4" i="6"/>
  <c r="H16" i="44" s="1"/>
  <c r="H5" i="5"/>
  <c r="H15" i="45" s="1"/>
  <c r="H4" i="5"/>
  <c r="H15" i="44" s="1"/>
  <c r="H5" i="4"/>
  <c r="H14" i="45" s="1"/>
  <c r="H4" i="4"/>
  <c r="H14" i="44" s="1"/>
  <c r="H5" i="3"/>
  <c r="H13" i="45" s="1"/>
  <c r="H4" i="3"/>
  <c r="H13" i="44" s="1"/>
  <c r="H5" i="2"/>
  <c r="H12" i="45" s="1"/>
  <c r="H4" i="2"/>
  <c r="H12" i="44" s="1"/>
  <c r="J33" i="44"/>
  <c r="J34" i="44"/>
  <c r="J36" i="45"/>
  <c r="J35" i="45"/>
  <c r="J37" i="45"/>
  <c r="H33" i="1"/>
  <c r="H34" i="1"/>
  <c r="H31" i="1"/>
  <c r="G31" i="42"/>
  <c r="G32" i="42"/>
  <c r="G33" i="42"/>
  <c r="G34" i="42"/>
  <c r="G35" i="42"/>
  <c r="G36" i="42"/>
  <c r="G37" i="42"/>
  <c r="G38" i="42"/>
  <c r="E31" i="42"/>
  <c r="E32" i="42"/>
  <c r="E33" i="42"/>
  <c r="E34" i="42"/>
  <c r="E35" i="42"/>
  <c r="E36" i="42"/>
  <c r="E37" i="42"/>
  <c r="E38" i="42"/>
  <c r="C31" i="42"/>
  <c r="C32" i="42"/>
  <c r="C33" i="42"/>
  <c r="C34" i="42"/>
  <c r="C35" i="42"/>
  <c r="C36" i="42"/>
  <c r="C37" i="42"/>
  <c r="C38" i="42"/>
  <c r="G31" i="1"/>
  <c r="G32" i="1"/>
  <c r="G33" i="1"/>
  <c r="G34" i="1"/>
  <c r="G35" i="1"/>
  <c r="G36" i="1"/>
  <c r="G37" i="1"/>
  <c r="G38" i="1"/>
  <c r="E31" i="1"/>
  <c r="E32" i="1"/>
  <c r="E33" i="1"/>
  <c r="E34" i="1"/>
  <c r="E35" i="1"/>
  <c r="E36" i="1"/>
  <c r="E37" i="1"/>
  <c r="E38" i="1"/>
  <c r="C31" i="1"/>
  <c r="C32" i="1"/>
  <c r="C33" i="1"/>
  <c r="C34" i="1"/>
  <c r="C35" i="1"/>
  <c r="C36" i="1"/>
  <c r="C37" i="1"/>
  <c r="C38" i="1"/>
  <c r="H37" i="42"/>
  <c r="H37" i="1"/>
  <c r="H36" i="1"/>
  <c r="H35" i="42"/>
  <c r="H35" i="1"/>
  <c r="H3" i="3"/>
  <c r="H13" i="42" s="1"/>
  <c r="H3" i="4"/>
  <c r="H14" i="42" s="1"/>
  <c r="H3" i="5"/>
  <c r="H15" i="42" s="1"/>
  <c r="H3" i="6"/>
  <c r="H16" i="42" s="1"/>
  <c r="H3" i="7"/>
  <c r="H3" i="8"/>
  <c r="H18" i="42" s="1"/>
  <c r="H3" i="9"/>
  <c r="H19" i="42" s="1"/>
  <c r="H3" i="10"/>
  <c r="H20" i="42" s="1"/>
  <c r="H3" i="27"/>
  <c r="H21" i="42" s="1"/>
  <c r="H3" i="28"/>
  <c r="H3" i="29"/>
  <c r="H23" i="42"/>
  <c r="H3" i="30"/>
  <c r="H24" i="42" s="1"/>
  <c r="H3" i="31"/>
  <c r="H25" i="42" s="1"/>
  <c r="H3" i="32"/>
  <c r="H26" i="42" s="1"/>
  <c r="H3" i="33"/>
  <c r="H27" i="42" s="1"/>
  <c r="H3" i="2"/>
  <c r="H12" i="42" s="1"/>
  <c r="H2" i="3"/>
  <c r="H13" i="1" s="1"/>
  <c r="H2" i="4"/>
  <c r="H14" i="1" s="1"/>
  <c r="H2" i="5"/>
  <c r="H2" i="6"/>
  <c r="H16" i="1" s="1"/>
  <c r="H2" i="7"/>
  <c r="H17" i="1" s="1"/>
  <c r="H2" i="8"/>
  <c r="H18" i="1" s="1"/>
  <c r="H2" i="9"/>
  <c r="H19" i="1" s="1"/>
  <c r="H2" i="10"/>
  <c r="H20" i="1"/>
  <c r="H2" i="27"/>
  <c r="H21" i="1" s="1"/>
  <c r="H2" i="28"/>
  <c r="H22" i="1" s="1"/>
  <c r="H2" i="29"/>
  <c r="H23" i="1"/>
  <c r="H2" i="30"/>
  <c r="H24" i="1"/>
  <c r="H2" i="31"/>
  <c r="H2" i="32"/>
  <c r="H26" i="1" s="1"/>
  <c r="H2" i="33"/>
  <c r="H27" i="1" s="1"/>
  <c r="H2" i="2"/>
  <c r="H12" i="1" s="1"/>
  <c r="I38" i="42"/>
  <c r="J38" i="42"/>
  <c r="I37" i="42"/>
  <c r="J37" i="42" s="1"/>
  <c r="I36" i="42"/>
  <c r="J36" i="42" s="1"/>
  <c r="I35" i="42"/>
  <c r="J35" i="42" s="1"/>
  <c r="I34" i="42"/>
  <c r="J34" i="42"/>
  <c r="I33" i="42"/>
  <c r="J33" i="42"/>
  <c r="I32" i="42"/>
  <c r="J32" i="42" s="1"/>
  <c r="I31" i="42"/>
  <c r="J31" i="42" s="1"/>
  <c r="I27" i="42"/>
  <c r="J27" i="42" s="1"/>
  <c r="I26" i="42"/>
  <c r="J26" i="42" s="1"/>
  <c r="I25" i="42"/>
  <c r="J25" i="42" s="1"/>
  <c r="I24" i="42"/>
  <c r="J24" i="42" s="1"/>
  <c r="I23" i="42"/>
  <c r="J23" i="42" s="1"/>
  <c r="I22" i="42"/>
  <c r="J22" i="42" s="1"/>
  <c r="I21" i="42"/>
  <c r="J21" i="42" s="1"/>
  <c r="I20" i="42"/>
  <c r="J20" i="42" s="1"/>
  <c r="I19" i="42"/>
  <c r="J19" i="42" s="1"/>
  <c r="I18" i="42"/>
  <c r="J18" i="42" s="1"/>
  <c r="I17" i="42"/>
  <c r="J17" i="42" s="1"/>
  <c r="I16" i="42"/>
  <c r="J16" i="42" s="1"/>
  <c r="I15" i="42"/>
  <c r="J15" i="42" s="1"/>
  <c r="I14" i="42"/>
  <c r="J14" i="42" s="1"/>
  <c r="I13" i="42"/>
  <c r="J13" i="42" s="1"/>
  <c r="I12" i="42"/>
  <c r="H22" i="42"/>
  <c r="H17" i="42"/>
  <c r="F38" i="42"/>
  <c r="F37" i="42"/>
  <c r="F36" i="42"/>
  <c r="F35" i="42"/>
  <c r="F34" i="42"/>
  <c r="F33" i="42"/>
  <c r="F32" i="42"/>
  <c r="F31" i="42"/>
  <c r="F27" i="42"/>
  <c r="F26" i="42"/>
  <c r="F25" i="42"/>
  <c r="F24" i="42"/>
  <c r="F23" i="42"/>
  <c r="F22" i="42"/>
  <c r="F21" i="42"/>
  <c r="F20" i="42"/>
  <c r="F19" i="42"/>
  <c r="F18" i="42"/>
  <c r="F17" i="42"/>
  <c r="F16" i="42"/>
  <c r="F15" i="42"/>
  <c r="F14" i="42"/>
  <c r="F13" i="42"/>
  <c r="F12" i="42"/>
  <c r="D38" i="42"/>
  <c r="D37" i="42"/>
  <c r="D36" i="42"/>
  <c r="D35" i="42"/>
  <c r="D34" i="42"/>
  <c r="D33" i="42"/>
  <c r="D32" i="42"/>
  <c r="D31" i="42"/>
  <c r="D27" i="42"/>
  <c r="D26" i="42"/>
  <c r="D25" i="42"/>
  <c r="D24" i="42"/>
  <c r="D23" i="42"/>
  <c r="D22" i="42"/>
  <c r="D21" i="42"/>
  <c r="D20" i="42"/>
  <c r="D19" i="42"/>
  <c r="D18" i="42"/>
  <c r="D17" i="42"/>
  <c r="D16" i="42"/>
  <c r="D15" i="42"/>
  <c r="D14" i="42"/>
  <c r="D13" i="42"/>
  <c r="D12" i="42"/>
  <c r="B12" i="42"/>
  <c r="B38" i="42"/>
  <c r="B37" i="42"/>
  <c r="B36" i="42"/>
  <c r="B35" i="42"/>
  <c r="B34" i="42"/>
  <c r="B33" i="42"/>
  <c r="B32" i="42"/>
  <c r="B31" i="42"/>
  <c r="B27" i="42"/>
  <c r="B26" i="42"/>
  <c r="B25" i="42"/>
  <c r="B24" i="42"/>
  <c r="B23" i="42"/>
  <c r="B22" i="42"/>
  <c r="B21" i="42"/>
  <c r="B20" i="42"/>
  <c r="B19" i="42"/>
  <c r="B18" i="42"/>
  <c r="B17" i="42"/>
  <c r="B16" i="42"/>
  <c r="B15" i="42"/>
  <c r="B14" i="42"/>
  <c r="B13" i="42"/>
  <c r="I38" i="1"/>
  <c r="J38" i="1" s="1"/>
  <c r="F38" i="1"/>
  <c r="D38" i="1"/>
  <c r="B38" i="1"/>
  <c r="I37" i="1"/>
  <c r="J37" i="1" s="1"/>
  <c r="F37" i="1"/>
  <c r="D37" i="1"/>
  <c r="B37" i="1"/>
  <c r="I36" i="1"/>
  <c r="J36" i="1" s="1"/>
  <c r="F36" i="1"/>
  <c r="D36" i="1"/>
  <c r="B36" i="1"/>
  <c r="I35" i="1"/>
  <c r="J35" i="1" s="1"/>
  <c r="F35" i="1"/>
  <c r="D35" i="1"/>
  <c r="B35" i="1"/>
  <c r="I34" i="1"/>
  <c r="J34" i="1"/>
  <c r="F34" i="1"/>
  <c r="D34" i="1"/>
  <c r="B34" i="1"/>
  <c r="I33" i="1"/>
  <c r="J33" i="1"/>
  <c r="F33" i="1"/>
  <c r="D33" i="1"/>
  <c r="B33" i="1"/>
  <c r="I32" i="1"/>
  <c r="J32" i="1" s="1"/>
  <c r="F32" i="1"/>
  <c r="D32" i="1"/>
  <c r="B32" i="1"/>
  <c r="I31" i="1"/>
  <c r="J31" i="1" s="1"/>
  <c r="F31" i="1"/>
  <c r="D31" i="1"/>
  <c r="B31" i="1"/>
  <c r="I27" i="1"/>
  <c r="J27" i="1" s="1"/>
  <c r="F27" i="1"/>
  <c r="D27" i="1"/>
  <c r="B27" i="1"/>
  <c r="I26" i="1"/>
  <c r="J26" i="1" s="1"/>
  <c r="F26" i="1"/>
  <c r="D26" i="1"/>
  <c r="B26" i="1"/>
  <c r="I25" i="1"/>
  <c r="J25" i="1"/>
  <c r="H25" i="1"/>
  <c r="F25" i="1"/>
  <c r="D25" i="1"/>
  <c r="B25" i="1"/>
  <c r="I24" i="1"/>
  <c r="J24" i="1"/>
  <c r="F24" i="1"/>
  <c r="D24" i="1"/>
  <c r="B24" i="1"/>
  <c r="I23" i="1"/>
  <c r="J23" i="1" s="1"/>
  <c r="F23" i="1"/>
  <c r="D23" i="1"/>
  <c r="B23" i="1"/>
  <c r="I22" i="1"/>
  <c r="J22" i="1" s="1"/>
  <c r="F22" i="1"/>
  <c r="D22" i="1"/>
  <c r="B22" i="1"/>
  <c r="I21" i="1"/>
  <c r="J21" i="1" s="1"/>
  <c r="F21" i="1"/>
  <c r="D21" i="1"/>
  <c r="B21" i="1"/>
  <c r="I20" i="1"/>
  <c r="J20" i="1" s="1"/>
  <c r="F20" i="1"/>
  <c r="D20" i="1"/>
  <c r="B20" i="1"/>
  <c r="I19" i="1"/>
  <c r="J19" i="1" s="1"/>
  <c r="F19" i="1"/>
  <c r="D19" i="1"/>
  <c r="B19" i="1"/>
  <c r="I18" i="1"/>
  <c r="J18" i="1" s="1"/>
  <c r="F18" i="1"/>
  <c r="D18" i="1"/>
  <c r="B18" i="1"/>
  <c r="I17" i="1"/>
  <c r="J17" i="1"/>
  <c r="F17" i="1"/>
  <c r="D17" i="1"/>
  <c r="B17" i="1"/>
  <c r="I16" i="1"/>
  <c r="J16" i="1" s="1"/>
  <c r="F16" i="1"/>
  <c r="D16" i="1"/>
  <c r="B16" i="1"/>
  <c r="I15" i="1"/>
  <c r="J15" i="1" s="1"/>
  <c r="H15" i="1"/>
  <c r="F15" i="1"/>
  <c r="D15" i="1"/>
  <c r="B15" i="1"/>
  <c r="I14" i="1"/>
  <c r="J14" i="1" s="1"/>
  <c r="F14" i="1"/>
  <c r="D14" i="1"/>
  <c r="B14" i="1"/>
  <c r="I13" i="1"/>
  <c r="J12" i="1" s="1"/>
  <c r="F13" i="1"/>
  <c r="D13" i="1"/>
  <c r="B13" i="1"/>
  <c r="D12" i="1"/>
  <c r="B12" i="1"/>
  <c r="F12" i="1"/>
  <c r="I12" i="1"/>
  <c r="J13" i="1"/>
  <c r="H33" i="42"/>
  <c r="H34" i="42"/>
  <c r="H39" i="45" l="1"/>
  <c r="H39" i="44"/>
  <c r="I10" i="49" s="1"/>
  <c r="J13" i="45"/>
  <c r="H39" i="1"/>
  <c r="H39" i="42"/>
  <c r="I9" i="49" s="1"/>
  <c r="J13" i="44"/>
  <c r="I39" i="1"/>
  <c r="I40" i="1" s="1"/>
  <c r="I39" i="45"/>
  <c r="I40" i="45" s="1"/>
  <c r="I39" i="44"/>
  <c r="I40" i="44" s="1"/>
  <c r="I11" i="49"/>
  <c r="J12" i="42"/>
  <c r="J14" i="44"/>
  <c r="I39" i="42"/>
  <c r="I40" i="42" s="1"/>
  <c r="I8" i="49" l="1"/>
  <c r="J18" i="49"/>
  <c r="J20" i="49"/>
  <c r="J11" i="49"/>
  <c r="J9" i="49"/>
  <c r="J14" i="49" l="1"/>
  <c r="J12" i="49"/>
  <c r="J13" i="49"/>
  <c r="J24" i="49"/>
  <c r="J22" i="49"/>
  <c r="J17" i="49"/>
  <c r="J25" i="49"/>
  <c r="J19" i="49"/>
  <c r="J16" i="49"/>
  <c r="J27" i="49"/>
  <c r="J23" i="49"/>
  <c r="J8" i="49"/>
  <c r="J10" i="49"/>
  <c r="J21" i="49"/>
  <c r="J26" i="49"/>
  <c r="J15" i="49"/>
</calcChain>
</file>

<file path=xl/sharedStrings.xml><?xml version="1.0" encoding="utf-8"?>
<sst xmlns="http://schemas.openxmlformats.org/spreadsheetml/2006/main" count="977" uniqueCount="81">
  <si>
    <t>PROGRAMME DES FIGURES IMPOSEES</t>
  </si>
  <si>
    <t>Diplômes Fédéraux d’Aptitude 2</t>
  </si>
  <si>
    <t>BILLARD D’ARGENT</t>
  </si>
  <si>
    <t>Connaissances et capacités évaluées sur :</t>
  </si>
  <si>
    <t>La gestuelle</t>
  </si>
  <si>
    <t>1- Perfectionnement de la posture (stabilité et visée)</t>
  </si>
  <si>
    <t>2- Rectitude du geste (capacité à produire un mouvement rectiligne sur des coups</t>
  </si>
  <si>
    <t>de puissance moyenne)</t>
  </si>
  <si>
    <t>3-  Chevalet (sur la surface de jeu avec attaque haute)</t>
  </si>
  <si>
    <t>4-  La mesure (capacité à doser la puissance du coup)</t>
  </si>
  <si>
    <t>Les notions de base</t>
  </si>
  <si>
    <t>a- Quantités de bille (capacité à nuancer la quantité)</t>
  </si>
  <si>
    <t>b- Utilisation de l’effet (principe d’utilisation sur des coups par une, puis deux</t>
  </si>
  <si>
    <t>bandes)</t>
  </si>
  <si>
    <t>Les coups techniques de base</t>
  </si>
  <si>
    <t>1- « Le coup naturel » (par une ou deux bandes avec ou sans effet)</t>
  </si>
  <si>
    <t>2- « Le coulé » (exemples de situations de jeu avec rappel)</t>
  </si>
  <si>
    <t>3- « La finesse » (par une bande avec ou sans effet)</t>
  </si>
  <si>
    <t>La tactique</t>
  </si>
  <si>
    <t>a-  Notion de regroupement</t>
  </si>
  <si>
    <t>b- Notion de mesure</t>
  </si>
  <si>
    <t>Figures proposées</t>
  </si>
  <si>
    <t>Figures de 1 à 11 : coups naturels directs, par une ou plusieurs bandes avec et</t>
  </si>
  <si>
    <t>sans effet, avec chevalet sur la bande et sur la surface de jeu.</t>
  </si>
  <si>
    <t>Figures de 12 et 13 : coups de finesse par une bande.</t>
  </si>
  <si>
    <t>Figures de 14 à 16 : coulés directs.</t>
  </si>
  <si>
    <t>Figures 17 à 24 : coups avec regroupement des billes (bonus) :</t>
  </si>
  <si>
    <t>- Figures de 17 à 22 : regroupement des billes sur un coup naturel.</t>
  </si>
  <si>
    <t>- Figures 23 et 24 : regroupement des billes sur un coulé.</t>
  </si>
  <si>
    <t>Club organisateur :</t>
  </si>
  <si>
    <t xml:space="preserve"> </t>
  </si>
  <si>
    <t>Ligue :</t>
  </si>
  <si>
    <t>Date :</t>
  </si>
  <si>
    <t>X si</t>
  </si>
  <si>
    <t>NOM</t>
  </si>
  <si>
    <t>PRENOM</t>
  </si>
  <si>
    <t>-21 ans</t>
  </si>
  <si>
    <t>CLUB</t>
  </si>
  <si>
    <t>SCORE/120</t>
  </si>
  <si>
    <t>CLASSEMENT</t>
  </si>
  <si>
    <t>Signature de l’arbitre –animateur :</t>
  </si>
  <si>
    <t>Un exemplaire à renvoyer au responsable Formation Jeunesse de la Ligue</t>
  </si>
  <si>
    <t>Un exemplaire à renvoyer à la Fédération Française de Billard</t>
  </si>
  <si>
    <t>Fichier réalisé par Jacques LESIOUR d'Orléans Billard Club</t>
  </si>
  <si>
    <r>
      <t>1</t>
    </r>
    <r>
      <rPr>
        <vertAlign val="superscript"/>
        <sz val="11"/>
        <color theme="1"/>
        <rFont val="Calibri"/>
        <family val="2"/>
        <scheme val="minor"/>
      </rPr>
      <t>er</t>
    </r>
    <r>
      <rPr>
        <sz val="11"/>
        <color theme="1"/>
        <rFont val="Calibri"/>
        <family val="2"/>
        <scheme val="minor"/>
      </rPr>
      <t xml:space="preserve"> essai 
5 points</t>
    </r>
  </si>
  <si>
    <r>
      <t>2</t>
    </r>
    <r>
      <rPr>
        <vertAlign val="superscript"/>
        <sz val="11"/>
        <color theme="1"/>
        <rFont val="Calibri"/>
        <family val="2"/>
        <scheme val="minor"/>
      </rPr>
      <t>ème</t>
    </r>
    <r>
      <rPr>
        <sz val="11"/>
        <color theme="1"/>
        <rFont val="Calibri"/>
        <family val="2"/>
        <scheme val="minor"/>
      </rPr>
      <t xml:space="preserve"> essai 
3 points</t>
    </r>
  </si>
  <si>
    <r>
      <t>3</t>
    </r>
    <r>
      <rPr>
        <vertAlign val="superscript"/>
        <sz val="11"/>
        <color theme="1"/>
        <rFont val="Calibri"/>
        <family val="2"/>
        <scheme val="minor"/>
      </rPr>
      <t>ème</t>
    </r>
    <r>
      <rPr>
        <sz val="11"/>
        <color theme="1"/>
        <rFont val="Calibri"/>
        <family val="2"/>
        <scheme val="minor"/>
      </rPr>
      <t xml:space="preserve"> essai 
2 points</t>
    </r>
  </si>
  <si>
    <t>Nombre de points marqués pour la figure (0, 2, 3 ou 5 points)</t>
  </si>
  <si>
    <t>Nb de points en série réalisés ensuite</t>
  </si>
  <si>
    <t>F</t>
  </si>
  <si>
    <r>
      <t>1</t>
    </r>
    <r>
      <rPr>
        <vertAlign val="superscript"/>
        <sz val="11"/>
        <color theme="1"/>
        <rFont val="Calibri"/>
        <family val="2"/>
        <scheme val="minor"/>
      </rPr>
      <t>er</t>
    </r>
    <r>
      <rPr>
        <sz val="11"/>
        <color theme="1"/>
        <rFont val="Calibri"/>
        <family val="2"/>
        <scheme val="minor"/>
      </rPr>
      <t xml:space="preserve"> essai 
3 points</t>
    </r>
  </si>
  <si>
    <t>Bonus
2 points</t>
  </si>
  <si>
    <r>
      <t>2</t>
    </r>
    <r>
      <rPr>
        <vertAlign val="superscript"/>
        <sz val="11"/>
        <color theme="1"/>
        <rFont val="Calibri"/>
        <family val="2"/>
        <scheme val="minor"/>
      </rPr>
      <t>ème</t>
    </r>
    <r>
      <rPr>
        <sz val="11"/>
        <color theme="1"/>
        <rFont val="Calibri"/>
        <family val="2"/>
        <scheme val="minor"/>
      </rPr>
      <t xml:space="preserve"> essai 
2 points</t>
    </r>
  </si>
  <si>
    <r>
      <t>3</t>
    </r>
    <r>
      <rPr>
        <vertAlign val="superscript"/>
        <sz val="11"/>
        <color theme="1"/>
        <rFont val="Calibri"/>
        <family val="2"/>
        <scheme val="minor"/>
      </rPr>
      <t>ème</t>
    </r>
    <r>
      <rPr>
        <sz val="11"/>
        <color theme="1"/>
        <rFont val="Calibri"/>
        <family val="2"/>
        <scheme val="minor"/>
      </rPr>
      <t xml:space="preserve"> essai 
1 point</t>
    </r>
  </si>
  <si>
    <t>Nb de points en série réalisé ensuite</t>
  </si>
  <si>
    <t>Diplôme fédéral d’aptitude 2 « billard d'argent »</t>
  </si>
  <si>
    <t xml:space="preserve">NOM : </t>
  </si>
  <si>
    <t>Prénom :</t>
  </si>
  <si>
    <t xml:space="preserve">Club du joueur : </t>
  </si>
  <si>
    <t>Catégorie d'âge</t>
  </si>
  <si>
    <t xml:space="preserve"> Ligue :</t>
  </si>
  <si>
    <t>3 essais au maximum pour réaliser chaque figure, si le joueur réalise le coup demandé,</t>
  </si>
  <si>
    <t>pour les figures numérotées de 1 à 16 :</t>
  </si>
  <si>
    <t>- au 1er essai, il marque 5 points, au 2ème essai, 3 points, au 3ème essai, 2 points,</t>
  </si>
  <si>
    <t>pour les figures numérotées de 17 à 24 :</t>
  </si>
  <si>
    <t>- au 1er essai, il marque 3 points, au 2ème essai, 2 points, au 3ème essai, 1 point, à chaque</t>
  </si>
  <si>
    <t>essai 2 points supplémentaires peuvent être attribués en fonction de la réalisation</t>
  </si>
  <si>
    <t xml:space="preserve">N° de la figure </t>
  </si>
  <si>
    <t>Nb de points réalisés en série</t>
  </si>
  <si>
    <t>x̅</t>
  </si>
  <si>
    <t>Bonus</t>
  </si>
  <si>
    <t>3points</t>
  </si>
  <si>
    <t>2points</t>
  </si>
  <si>
    <t>1 point</t>
  </si>
  <si>
    <t>TOTAL  sur 120</t>
  </si>
  <si>
    <t xml:space="preserve">x̅ sur 24 figures. </t>
  </si>
  <si>
    <t>NB : pour le niveau DFA 2 (billard d’argent), le joueur pourra tenter un 2ème essai dans le</t>
  </si>
  <si>
    <t>cas où il n’aurait pas obtenu le bonus de 2 points au 1er essai (tout en réussissant le</t>
  </si>
  <si>
    <t>carambolage). En effet, il peut marquer 4 points (2+2) au 2ème essai. On retient toujours le</t>
  </si>
  <si>
    <t>résultat du meilleur essai.</t>
  </si>
  <si>
    <r>
      <t>Ce classeur Excel permet l'entrainement ou l'enregistrement d'une épreuve du DFA Billard d'Argent de la FFB jusqu’à 20 joueurs.
Il se compose de 47 feuilles comprenant :
- Le rappel des objectifs du billard d'Argent sur la feuille DFA2_Argent ;
- La présente notice d'usage ;
-</t>
    </r>
    <r>
      <rPr>
        <b/>
        <sz val="11"/>
        <color theme="1"/>
        <rFont val="Calibri"/>
        <family val="2"/>
        <scheme val="minor"/>
      </rPr>
      <t>Le nombre total de points réalisés par chaque joueur est automatiquement reporté et les joueurs sont classés sur la feuille récapitulative de Résultats qui doit être transmise, signée par l'arbitre/directeur de jeu ou coordonnateur de l'école de billard , au responsable Formation Jeunes de la Ligue, à l'ETR de la Ligue, ainsi qu'à la FFB pour enregistrement.</t>
    </r>
    <r>
      <rPr>
        <sz val="11"/>
        <color theme="1"/>
        <rFont val="Calibri"/>
        <family val="2"/>
        <scheme val="minor"/>
      </rPr>
      <t xml:space="preserve">
- Les 24 feuilles rappelant les coups/figures à jouer nommées Fig1 à Fig24 et permettant la saisie des résultats obtenus par les joueurs, avec les coefficients attribués aux 3 essais, les bonus dus aux regroupements réussis et les points de série enchainée ensuite.
- Les 20 feuilles de résultat personnel de chaque joueur, donnant le détail des coups réussis et/ou des échecs ainsi que les séries et moyennes réalisées après les figures correctes.
</t>
    </r>
    <r>
      <rPr>
        <b/>
        <sz val="11"/>
        <color theme="1"/>
        <rFont val="Calibri"/>
        <family val="2"/>
        <scheme val="minor"/>
      </rPr>
      <t>Mode d'emploi :
Ce classeur modèle Xltx a créé automatiquement un fichier DFA2CaramboleArgent_20J-1 il doit être enregistré et sauvegardé régulièrement en cours d'épreuve</t>
    </r>
    <r>
      <rPr>
        <sz val="11"/>
        <color theme="1"/>
        <rFont val="Calibri"/>
        <family val="2"/>
        <scheme val="minor"/>
      </rPr>
      <t xml:space="preserve">.
- </t>
    </r>
    <r>
      <rPr>
        <b/>
        <sz val="11"/>
        <color theme="1"/>
        <rFont val="Calibri"/>
        <family val="2"/>
        <scheme val="minor"/>
      </rPr>
      <t>la 1ère étape</t>
    </r>
    <r>
      <rPr>
        <sz val="11"/>
        <color theme="1"/>
        <rFont val="Calibri"/>
        <family val="2"/>
        <scheme val="minor"/>
      </rPr>
      <t xml:space="preserve"> consiste à remplir la fiche de résultats avec les éléments demandés : Club organisateur, Ligue, date, nom, prénom et club des joueurs sans omettre de cocher d'une croix (X) la case appropriée pour les joueurs de moins de 21 ans (info importante pour la FFB). 
- L'ensemble de ces éléments se reporte sur la fiche de chaque joueur. 
- Le prénom du joueur est également reporté sur chacune des 24 feuilles de figures à la place des mentions inscrites dans l'ordre par défaut: Joueur1, 2, ...etc. ceci pour personnaliser les résultats et limiter les erreurs de saisies ou d'attribution. 
- </t>
    </r>
    <r>
      <rPr>
        <b/>
        <sz val="11"/>
        <color theme="1"/>
        <rFont val="Calibri"/>
        <family val="2"/>
        <scheme val="minor"/>
      </rPr>
      <t>la 2ème étape :</t>
    </r>
    <r>
      <rPr>
        <sz val="11"/>
        <color theme="1"/>
        <rFont val="Calibri"/>
        <family val="2"/>
        <scheme val="minor"/>
      </rPr>
      <t xml:space="preserve">
- </t>
    </r>
    <r>
      <rPr>
        <b/>
        <sz val="11"/>
        <color theme="1"/>
        <rFont val="Calibri"/>
        <family val="2"/>
        <scheme val="minor"/>
      </rPr>
      <t>pour les figures 1 à 16</t>
    </r>
    <r>
      <rPr>
        <sz val="11"/>
        <color theme="1"/>
        <rFont val="Calibri"/>
        <family val="2"/>
        <scheme val="minor"/>
      </rPr>
      <t xml:space="preserve"> : il faut pour chaque figure jouée, saisir dans la case dédiée le nombre de points obtenus en fonction des essais réalisés : 5 pts au 1er, 3 au second, 2 au troisième, et ne rien saisir pour un échec. Le nombre de points réalisé en série ensuite par le joueur doit être comptabilisé dans l'avant-dernière colonne. 
-</t>
    </r>
    <r>
      <rPr>
        <b/>
        <sz val="11"/>
        <color theme="1"/>
        <rFont val="Calibri"/>
        <family val="2"/>
        <scheme val="minor"/>
      </rPr>
      <t xml:space="preserve"> pour les figures 17 à 24</t>
    </r>
    <r>
      <rPr>
        <sz val="11"/>
        <color theme="1"/>
        <rFont val="Calibri"/>
        <family val="2"/>
        <scheme val="minor"/>
      </rPr>
      <t xml:space="preserve"> : il faut saisir en sus, le bonus obtenu par le regroupement des billes, sachant que le décompte du meilleur résultat obtenu est calculé par le fichier, il faut noter chaque essai. Par exemple, si le point est fait mais pas le regroupement au 1er essai, ce qui vaut 3 points, et que le 2ème essai est concluant pour le point (2) et le regroupement des billes (2) ce qui vaut un total de 4 points, la valeur retenue par le calcul sera inscrite pour 4 points dans la zone protégée (pointillée) de la feuille. 
</t>
    </r>
    <r>
      <rPr>
        <sz val="11"/>
        <color rgb="FF0070C0"/>
        <rFont val="Calibri"/>
        <family val="2"/>
        <scheme val="minor"/>
      </rPr>
      <t xml:space="preserve">Ces résultats sont automatiquement reportés dans la feuille de chaque joueur qui peut être imprimée pour être remise ou envoyée à chaque joueur après la fin de l'épreuve et signature par l'arbitre/directeur de jeu.
</t>
    </r>
    <r>
      <rPr>
        <b/>
        <sz val="11"/>
        <color rgb="FF0070C0"/>
        <rFont val="Calibri"/>
        <family val="2"/>
        <scheme val="minor"/>
      </rPr>
      <t>Le nombre total de points réalisés par chaque joueur est automatiquement reporté et les joueurs sont classés sur la feuille récapitulative de Résultats qui doit être transmise, signée par l'arbitre/directeur de jeu ou coordonnateur de l'école de billard , au responsable Formation Jeunes de la Ligue, à l'ETR de la Ligue, ainsi qu'à la FFB pour enregistrement.</t>
    </r>
    <r>
      <rPr>
        <sz val="11"/>
        <color rgb="FF0070C0"/>
        <rFont val="Calibri"/>
        <family val="2"/>
        <scheme val="minor"/>
      </rPr>
      <t xml:space="preserve"> Pour cela, le classeur étant protégé, vous devez sélectionner l'ensemble de la feuille Résultats avec votre souris  puis faire un copier et coller dans un nouveau classeur que vous pourrez joindre à votre mail.</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</si>
</sst>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1" x14ac:knownFonts="1">
    <font>
      <sz val="11"/>
      <color theme="1"/>
      <name val="Calibri"/>
      <family val="2"/>
      <scheme val="minor"/>
    </font>
    <font>
      <b/>
      <sz val="11"/>
      <color theme="1"/>
      <name val="Calibri"/>
      <family val="2"/>
      <scheme val="minor"/>
    </font>
    <font>
      <sz val="16"/>
      <color theme="1"/>
      <name val="Calibri"/>
      <family val="2"/>
      <scheme val="minor"/>
    </font>
    <font>
      <vertAlign val="superscript"/>
      <sz val="11"/>
      <color theme="1"/>
      <name val="Calibri"/>
      <family val="2"/>
      <scheme val="minor"/>
    </font>
    <font>
      <sz val="22"/>
      <color theme="1"/>
      <name val="Calibri"/>
      <family val="2"/>
      <scheme val="minor"/>
    </font>
    <font>
      <sz val="8"/>
      <color theme="1"/>
      <name val="Calibri"/>
      <family val="2"/>
      <scheme val="minor"/>
    </font>
    <font>
      <sz val="11"/>
      <color rgb="FFC00000"/>
      <name val="Calibri"/>
      <family val="2"/>
      <scheme val="minor"/>
    </font>
    <font>
      <sz val="11"/>
      <color theme="3" tint="-0.249977111117893"/>
      <name val="Calibri"/>
      <family val="2"/>
      <scheme val="minor"/>
    </font>
    <font>
      <i/>
      <sz val="11"/>
      <color theme="1"/>
      <name val="Calibri"/>
      <family val="2"/>
      <scheme val="minor"/>
    </font>
    <font>
      <sz val="11"/>
      <color rgb="FF0070C0"/>
      <name val="Calibri"/>
      <family val="2"/>
      <scheme val="minor"/>
    </font>
    <font>
      <b/>
      <sz val="11"/>
      <color rgb="FF0070C0"/>
      <name val="Calibri"/>
      <family val="2"/>
      <scheme val="minor"/>
    </font>
  </fonts>
  <fills count="14">
    <fill>
      <patternFill patternType="none"/>
    </fill>
    <fill>
      <patternFill patternType="gray125"/>
    </fill>
    <fill>
      <patternFill patternType="solid">
        <fgColor rgb="FFFFFF99"/>
        <bgColor indexed="64"/>
      </patternFill>
    </fill>
    <fill>
      <patternFill patternType="solid">
        <fgColor theme="8" tint="0.59999389629810485"/>
        <bgColor indexed="64"/>
      </patternFill>
    </fill>
    <fill>
      <patternFill patternType="solid">
        <fgColor theme="9" tint="0.59999389629810485"/>
        <bgColor indexed="64"/>
      </patternFill>
    </fill>
    <fill>
      <patternFill patternType="gray0625"/>
    </fill>
    <fill>
      <patternFill patternType="gray0625">
        <bgColor rgb="FFFFFF99"/>
      </patternFill>
    </fill>
    <fill>
      <patternFill patternType="gray0625">
        <bgColor theme="9" tint="0.59999389629810485"/>
      </patternFill>
    </fill>
    <fill>
      <patternFill patternType="gray0625">
        <bgColor theme="8" tint="0.59999389629810485"/>
      </patternFill>
    </fill>
    <fill>
      <patternFill patternType="solid">
        <fgColor rgb="FFFFFFCC"/>
        <bgColor indexed="64"/>
      </patternFill>
    </fill>
    <fill>
      <patternFill patternType="solid">
        <fgColor theme="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4" tint="0.7999816888943144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312">
    <xf numFmtId="0" fontId="0" fillId="0" borderId="0" xfId="0"/>
    <xf numFmtId="0" fontId="0" fillId="0" borderId="1" xfId="0" applyBorder="1" applyAlignment="1">
      <alignment vertical="top" wrapText="1"/>
    </xf>
    <xf numFmtId="0" fontId="0" fillId="0" borderId="1" xfId="0" applyBorder="1"/>
    <xf numFmtId="0" fontId="0" fillId="0" borderId="11" xfId="0" applyBorder="1" applyAlignment="1">
      <alignment vertical="top" wrapText="1"/>
    </xf>
    <xf numFmtId="0" fontId="0" fillId="0" borderId="12" xfId="0" applyBorder="1" applyAlignment="1">
      <alignment vertical="top" wrapText="1"/>
    </xf>
    <xf numFmtId="0" fontId="0" fillId="2" borderId="1" xfId="0" applyFill="1" applyBorder="1" applyAlignment="1">
      <alignment wrapText="1"/>
    </xf>
    <xf numFmtId="0" fontId="0" fillId="2" borderId="1" xfId="0" applyFill="1" applyBorder="1"/>
    <xf numFmtId="0" fontId="0" fillId="0" borderId="15" xfId="0" applyBorder="1"/>
    <xf numFmtId="0" fontId="0" fillId="3" borderId="1" xfId="0" applyFill="1" applyBorder="1" applyAlignment="1">
      <alignment horizontal="center" vertical="top" wrapText="1"/>
    </xf>
    <xf numFmtId="0" fontId="0" fillId="3" borderId="14" xfId="0" applyFill="1" applyBorder="1" applyAlignment="1">
      <alignment horizontal="center" vertical="top" wrapText="1"/>
    </xf>
    <xf numFmtId="0" fontId="0" fillId="0" borderId="19" xfId="0" applyBorder="1"/>
    <xf numFmtId="0" fontId="0" fillId="0" borderId="20" xfId="0" applyBorder="1"/>
    <xf numFmtId="0" fontId="1" fillId="0" borderId="19" xfId="0" applyFont="1" applyBorder="1"/>
    <xf numFmtId="0" fontId="0" fillId="0" borderId="19" xfId="0" applyBorder="1" applyAlignment="1">
      <alignment horizontal="left" indent="1"/>
    </xf>
    <xf numFmtId="0" fontId="0" fillId="0" borderId="19" xfId="0" quotePrefix="1" applyBorder="1" applyAlignment="1">
      <alignment horizontal="left" indent="1"/>
    </xf>
    <xf numFmtId="0" fontId="0" fillId="0" borderId="21" xfId="0" quotePrefix="1" applyBorder="1" applyAlignment="1">
      <alignment horizontal="left" indent="1"/>
    </xf>
    <xf numFmtId="0" fontId="0" fillId="0" borderId="22" xfId="0" applyBorder="1"/>
    <xf numFmtId="0" fontId="0" fillId="2" borderId="19" xfId="0" applyFill="1" applyBorder="1"/>
    <xf numFmtId="0" fontId="0" fillId="2" borderId="20" xfId="0" applyFill="1" applyBorder="1"/>
    <xf numFmtId="0" fontId="0" fillId="2" borderId="23" xfId="0" applyFill="1" applyBorder="1" applyAlignment="1">
      <alignment vertical="top"/>
    </xf>
    <xf numFmtId="0" fontId="0" fillId="2" borderId="15" xfId="0" applyFill="1" applyBorder="1"/>
    <xf numFmtId="0" fontId="0" fillId="2" borderId="22" xfId="0" applyFill="1" applyBorder="1"/>
    <xf numFmtId="0" fontId="0" fillId="2" borderId="0" xfId="0" applyFill="1"/>
    <xf numFmtId="0" fontId="0" fillId="2" borderId="34" xfId="0" applyFill="1" applyBorder="1"/>
    <xf numFmtId="0" fontId="0" fillId="2" borderId="30" xfId="0" applyFill="1" applyBorder="1"/>
    <xf numFmtId="0" fontId="0" fillId="2" borderId="35" xfId="0" applyFill="1" applyBorder="1"/>
    <xf numFmtId="0" fontId="0" fillId="2" borderId="8" xfId="0" applyFill="1" applyBorder="1"/>
    <xf numFmtId="0" fontId="0" fillId="0" borderId="0" xfId="0" applyAlignment="1">
      <alignment horizontal="left" indent="1"/>
    </xf>
    <xf numFmtId="0" fontId="0" fillId="5" borderId="1" xfId="0" applyFill="1" applyBorder="1" applyAlignment="1">
      <alignment vertical="top" wrapText="1"/>
    </xf>
    <xf numFmtId="0" fontId="0" fillId="5" borderId="1" xfId="0" applyFill="1" applyBorder="1"/>
    <xf numFmtId="0" fontId="0" fillId="6" borderId="1" xfId="0" applyFill="1" applyBorder="1"/>
    <xf numFmtId="0" fontId="0" fillId="7" borderId="1" xfId="0" applyFill="1" applyBorder="1"/>
    <xf numFmtId="0" fontId="0" fillId="8" borderId="1" xfId="0" applyFill="1" applyBorder="1"/>
    <xf numFmtId="0" fontId="0" fillId="5" borderId="13" xfId="0" applyFill="1" applyBorder="1" applyAlignment="1">
      <alignment vertical="top" wrapText="1"/>
    </xf>
    <xf numFmtId="0" fontId="0" fillId="2" borderId="23" xfId="0" applyFill="1" applyBorder="1" applyAlignment="1">
      <alignment horizontal="center"/>
    </xf>
    <xf numFmtId="0" fontId="0" fillId="2" borderId="25" xfId="0" applyFill="1" applyBorder="1"/>
    <xf numFmtId="0" fontId="0" fillId="2" borderId="24" xfId="0" applyFill="1" applyBorder="1" applyAlignment="1">
      <alignment horizontal="center" vertical="top" wrapText="1"/>
    </xf>
    <xf numFmtId="0" fontId="0" fillId="2" borderId="24" xfId="0" applyFill="1" applyBorder="1"/>
    <xf numFmtId="164" fontId="0" fillId="2" borderId="24" xfId="0" applyNumberFormat="1" applyFill="1" applyBorder="1"/>
    <xf numFmtId="0" fontId="2" fillId="2" borderId="24" xfId="0" applyFont="1" applyFill="1" applyBorder="1" applyAlignment="1">
      <alignment horizontal="center" vertical="center"/>
    </xf>
    <xf numFmtId="0" fontId="0" fillId="2" borderId="26" xfId="0" applyFill="1" applyBorder="1"/>
    <xf numFmtId="0" fontId="0" fillId="2" borderId="28" xfId="0" applyFill="1" applyBorder="1"/>
    <xf numFmtId="0" fontId="0" fillId="0" borderId="1" xfId="0" applyBorder="1" applyProtection="1">
      <protection locked="0"/>
    </xf>
    <xf numFmtId="0" fontId="0" fillId="2" borderId="1" xfId="0" applyFill="1" applyBorder="1" applyProtection="1">
      <protection locked="0"/>
    </xf>
    <xf numFmtId="0" fontId="0" fillId="4" borderId="1" xfId="0" applyFill="1" applyBorder="1" applyProtection="1">
      <protection locked="0"/>
    </xf>
    <xf numFmtId="0" fontId="0" fillId="3" borderId="1" xfId="0" applyFill="1" applyBorder="1" applyProtection="1">
      <protection locked="0"/>
    </xf>
    <xf numFmtId="0" fontId="0" fillId="9" borderId="10" xfId="0" applyFill="1" applyBorder="1"/>
    <xf numFmtId="0" fontId="0" fillId="9" borderId="0" xfId="0" applyFill="1"/>
    <xf numFmtId="0" fontId="0" fillId="9" borderId="37" xfId="0" applyFill="1" applyBorder="1"/>
    <xf numFmtId="0" fontId="6" fillId="9" borderId="10" xfId="0" applyFont="1" applyFill="1" applyBorder="1"/>
    <xf numFmtId="0" fontId="6" fillId="9" borderId="0" xfId="0" applyFont="1" applyFill="1"/>
    <xf numFmtId="0" fontId="7" fillId="9" borderId="10" xfId="0" applyFont="1" applyFill="1" applyBorder="1"/>
    <xf numFmtId="0" fontId="7" fillId="9" borderId="0" xfId="0" applyFont="1" applyFill="1"/>
    <xf numFmtId="0" fontId="7" fillId="9" borderId="5" xfId="0" applyFont="1" applyFill="1" applyBorder="1" applyAlignment="1">
      <alignment horizontal="center"/>
    </xf>
    <xf numFmtId="0" fontId="7" fillId="9" borderId="6" xfId="0" quotePrefix="1" applyFont="1" applyFill="1" applyBorder="1" applyAlignment="1">
      <alignment horizontal="center"/>
    </xf>
    <xf numFmtId="0" fontId="0" fillId="9" borderId="39" xfId="0" applyFill="1" applyBorder="1" applyAlignment="1">
      <alignment horizontal="center"/>
    </xf>
    <xf numFmtId="0" fontId="7" fillId="10" borderId="3" xfId="0" applyFont="1" applyFill="1" applyBorder="1" applyAlignment="1" applyProtection="1">
      <alignment horizontal="center" wrapText="1"/>
      <protection locked="0"/>
    </xf>
    <xf numFmtId="0" fontId="0" fillId="9" borderId="1" xfId="0" applyFill="1" applyBorder="1" applyAlignment="1">
      <alignment horizontal="center" vertical="center" wrapText="1"/>
    </xf>
    <xf numFmtId="0" fontId="7" fillId="10" borderId="1" xfId="0" applyFont="1" applyFill="1" applyBorder="1" applyAlignment="1" applyProtection="1">
      <alignment horizontal="center" wrapText="1"/>
      <protection locked="0"/>
    </xf>
    <xf numFmtId="0" fontId="5" fillId="9" borderId="0" xfId="0" applyFont="1" applyFill="1"/>
    <xf numFmtId="1" fontId="0" fillId="9" borderId="1" xfId="0" applyNumberFormat="1" applyFill="1" applyBorder="1" applyAlignment="1">
      <alignment horizontal="center" vertical="center" wrapText="1"/>
    </xf>
    <xf numFmtId="0" fontId="0" fillId="10" borderId="19" xfId="0" applyFill="1" applyBorder="1"/>
    <xf numFmtId="0" fontId="0" fillId="10" borderId="0" xfId="0" applyFill="1"/>
    <xf numFmtId="0" fontId="0" fillId="10" borderId="20" xfId="0" applyFill="1" applyBorder="1"/>
    <xf numFmtId="0" fontId="0" fillId="10" borderId="34" xfId="0" applyFill="1" applyBorder="1"/>
    <xf numFmtId="0" fontId="0" fillId="10" borderId="30" xfId="0" applyFill="1" applyBorder="1"/>
    <xf numFmtId="0" fontId="0" fillId="10" borderId="23" xfId="0" applyFill="1" applyBorder="1" applyAlignment="1">
      <alignment vertical="top"/>
    </xf>
    <xf numFmtId="0" fontId="0" fillId="10" borderId="1" xfId="0" applyFill="1" applyBorder="1" applyAlignment="1">
      <alignment wrapText="1"/>
    </xf>
    <xf numFmtId="0" fontId="0" fillId="10" borderId="2" xfId="0" applyFill="1" applyBorder="1" applyAlignment="1">
      <alignment horizontal="center" vertical="top" wrapText="1"/>
    </xf>
    <xf numFmtId="0" fontId="2" fillId="10" borderId="24" xfId="0" applyFont="1" applyFill="1" applyBorder="1" applyAlignment="1">
      <alignment horizontal="center" vertical="center"/>
    </xf>
    <xf numFmtId="0" fontId="0" fillId="10" borderId="23" xfId="0" applyFill="1" applyBorder="1" applyAlignment="1">
      <alignment horizontal="center"/>
    </xf>
    <xf numFmtId="0" fontId="0" fillId="10" borderId="1" xfId="0" applyFill="1" applyBorder="1"/>
    <xf numFmtId="0" fontId="0" fillId="10" borderId="2" xfId="0" applyFill="1" applyBorder="1"/>
    <xf numFmtId="0" fontId="0" fillId="10" borderId="24" xfId="0" applyFill="1" applyBorder="1"/>
    <xf numFmtId="0" fontId="0" fillId="10" borderId="25" xfId="0" applyFill="1" applyBorder="1"/>
    <xf numFmtId="0" fontId="0" fillId="10" borderId="8" xfId="0" applyFill="1" applyBorder="1"/>
    <xf numFmtId="0" fontId="0" fillId="10" borderId="3" xfId="0" applyFill="1" applyBorder="1"/>
    <xf numFmtId="0" fontId="0" fillId="10" borderId="26" xfId="0" applyFill="1" applyBorder="1"/>
    <xf numFmtId="0" fontId="0" fillId="10" borderId="7" xfId="0" applyFill="1" applyBorder="1"/>
    <xf numFmtId="0" fontId="0" fillId="10" borderId="5" xfId="0" applyFill="1" applyBorder="1"/>
    <xf numFmtId="0" fontId="0" fillId="10" borderId="9" xfId="0" applyFill="1" applyBorder="1"/>
    <xf numFmtId="0" fontId="0" fillId="10" borderId="10" xfId="0" applyFill="1" applyBorder="1"/>
    <xf numFmtId="0" fontId="0" fillId="10" borderId="27" xfId="0" applyFill="1" applyBorder="1"/>
    <xf numFmtId="0" fontId="0" fillId="10" borderId="6" xfId="0" applyFill="1" applyBorder="1"/>
    <xf numFmtId="0" fontId="0" fillId="10" borderId="28" xfId="0" applyFill="1" applyBorder="1"/>
    <xf numFmtId="0" fontId="0" fillId="10" borderId="29" xfId="0" applyFill="1" applyBorder="1"/>
    <xf numFmtId="0" fontId="0" fillId="10" borderId="4" xfId="0" applyFill="1" applyBorder="1"/>
    <xf numFmtId="1" fontId="0" fillId="10" borderId="1" xfId="0" applyNumberFormat="1" applyFill="1" applyBorder="1" applyAlignment="1">
      <alignment horizontal="right"/>
    </xf>
    <xf numFmtId="164" fontId="0" fillId="10" borderId="24" xfId="0" applyNumberFormat="1" applyFill="1" applyBorder="1"/>
    <xf numFmtId="0" fontId="0" fillId="10" borderId="15" xfId="0" applyFill="1" applyBorder="1"/>
    <xf numFmtId="0" fontId="0" fillId="10" borderId="22" xfId="0" applyFill="1" applyBorder="1"/>
    <xf numFmtId="0" fontId="0" fillId="2" borderId="3" xfId="0" applyFill="1" applyBorder="1"/>
    <xf numFmtId="0" fontId="0" fillId="2" borderId="7" xfId="0" applyFill="1" applyBorder="1"/>
    <xf numFmtId="0" fontId="0" fillId="2" borderId="5" xfId="0" applyFill="1" applyBorder="1"/>
    <xf numFmtId="0" fontId="0" fillId="2" borderId="9" xfId="0" applyFill="1" applyBorder="1"/>
    <xf numFmtId="0" fontId="0" fillId="2" borderId="10" xfId="0" applyFill="1" applyBorder="1"/>
    <xf numFmtId="0" fontId="0" fillId="2" borderId="27" xfId="0" applyFill="1" applyBorder="1"/>
    <xf numFmtId="0" fontId="0" fillId="2" borderId="6" xfId="0" applyFill="1" applyBorder="1"/>
    <xf numFmtId="0" fontId="0" fillId="12" borderId="19" xfId="0" applyFill="1" applyBorder="1"/>
    <xf numFmtId="0" fontId="0" fillId="12" borderId="0" xfId="0" applyFill="1"/>
    <xf numFmtId="0" fontId="0" fillId="12" borderId="20" xfId="0" applyFill="1" applyBorder="1"/>
    <xf numFmtId="0" fontId="0" fillId="12" borderId="34" xfId="0" applyFill="1" applyBorder="1"/>
    <xf numFmtId="0" fontId="0" fillId="12" borderId="30" xfId="0" applyFill="1" applyBorder="1"/>
    <xf numFmtId="0" fontId="0" fillId="12" borderId="23" xfId="0" applyFill="1" applyBorder="1" applyAlignment="1">
      <alignment vertical="top"/>
    </xf>
    <xf numFmtId="0" fontId="0" fillId="12" borderId="1" xfId="0" applyFill="1" applyBorder="1" applyAlignment="1">
      <alignment wrapText="1"/>
    </xf>
    <xf numFmtId="0" fontId="0" fillId="12" borderId="1" xfId="0" applyFill="1" applyBorder="1" applyAlignment="1">
      <alignment vertical="top" wrapText="1"/>
    </xf>
    <xf numFmtId="0" fontId="2" fillId="12" borderId="24" xfId="0" applyFont="1" applyFill="1" applyBorder="1" applyAlignment="1">
      <alignment horizontal="center" vertical="center"/>
    </xf>
    <xf numFmtId="0" fontId="0" fillId="12" borderId="23" xfId="0" applyFill="1" applyBorder="1" applyAlignment="1">
      <alignment horizontal="center"/>
    </xf>
    <xf numFmtId="0" fontId="0" fillId="12" borderId="1" xfId="0" applyFill="1" applyBorder="1"/>
    <xf numFmtId="0" fontId="0" fillId="12" borderId="25" xfId="0" applyFill="1" applyBorder="1"/>
    <xf numFmtId="0" fontId="0" fillId="12" borderId="8" xfId="0" applyFill="1" applyBorder="1"/>
    <xf numFmtId="0" fontId="0" fillId="12" borderId="3" xfId="0" applyFill="1" applyBorder="1"/>
    <xf numFmtId="0" fontId="0" fillId="12" borderId="26" xfId="0" applyFill="1" applyBorder="1"/>
    <xf numFmtId="0" fontId="0" fillId="12" borderId="7" xfId="0" applyFill="1" applyBorder="1"/>
    <xf numFmtId="0" fontId="0" fillId="12" borderId="5" xfId="0" applyFill="1" applyBorder="1"/>
    <xf numFmtId="0" fontId="0" fillId="12" borderId="9" xfId="0" applyFill="1" applyBorder="1"/>
    <xf numFmtId="0" fontId="0" fillId="12" borderId="10" xfId="0" applyFill="1" applyBorder="1"/>
    <xf numFmtId="0" fontId="0" fillId="12" borderId="27" xfId="0" applyFill="1" applyBorder="1"/>
    <xf numFmtId="0" fontId="0" fillId="12" borderId="6" xfId="0" applyFill="1" applyBorder="1"/>
    <xf numFmtId="0" fontId="0" fillId="12" borderId="28" xfId="0" applyFill="1" applyBorder="1"/>
    <xf numFmtId="0" fontId="0" fillId="12" borderId="35" xfId="0" applyFill="1" applyBorder="1"/>
    <xf numFmtId="164" fontId="0" fillId="12" borderId="24" xfId="0" applyNumberFormat="1" applyFill="1" applyBorder="1"/>
    <xf numFmtId="0" fontId="0" fillId="12" borderId="15" xfId="0" applyFill="1" applyBorder="1"/>
    <xf numFmtId="0" fontId="0" fillId="12" borderId="22" xfId="0" applyFill="1" applyBorder="1"/>
    <xf numFmtId="0" fontId="0" fillId="13" borderId="19" xfId="0" applyFill="1" applyBorder="1"/>
    <xf numFmtId="0" fontId="0" fillId="13" borderId="0" xfId="0" applyFill="1"/>
    <xf numFmtId="0" fontId="0" fillId="13" borderId="20" xfId="0" applyFill="1" applyBorder="1"/>
    <xf numFmtId="0" fontId="0" fillId="13" borderId="34" xfId="0" applyFill="1" applyBorder="1"/>
    <xf numFmtId="0" fontId="0" fillId="13" borderId="30" xfId="0" applyFill="1" applyBorder="1"/>
    <xf numFmtId="0" fontId="0" fillId="13" borderId="23" xfId="0" applyFill="1" applyBorder="1" applyAlignment="1">
      <alignment vertical="top"/>
    </xf>
    <xf numFmtId="0" fontId="0" fillId="13" borderId="1" xfId="0" applyFill="1" applyBorder="1" applyAlignment="1">
      <alignment wrapText="1"/>
    </xf>
    <xf numFmtId="0" fontId="0" fillId="13" borderId="24" xfId="0" applyFill="1" applyBorder="1" applyAlignment="1">
      <alignment horizontal="center" vertical="top" wrapText="1"/>
    </xf>
    <xf numFmtId="0" fontId="2" fillId="13" borderId="24" xfId="0" applyFont="1" applyFill="1" applyBorder="1" applyAlignment="1">
      <alignment horizontal="center" vertical="center"/>
    </xf>
    <xf numFmtId="0" fontId="0" fillId="13" borderId="23" xfId="0" applyFill="1" applyBorder="1" applyAlignment="1">
      <alignment horizontal="center"/>
    </xf>
    <xf numFmtId="0" fontId="0" fillId="13" borderId="1" xfId="0" applyFill="1" applyBorder="1"/>
    <xf numFmtId="0" fontId="0" fillId="13" borderId="24" xfId="0" applyFill="1" applyBorder="1"/>
    <xf numFmtId="0" fontId="0" fillId="13" borderId="25" xfId="0" applyFill="1" applyBorder="1"/>
    <xf numFmtId="0" fontId="0" fillId="13" borderId="8" xfId="0" applyFill="1" applyBorder="1"/>
    <xf numFmtId="0" fontId="0" fillId="13" borderId="3" xfId="0" applyFill="1" applyBorder="1"/>
    <xf numFmtId="0" fontId="0" fillId="13" borderId="26" xfId="0" applyFill="1" applyBorder="1"/>
    <xf numFmtId="0" fontId="0" fillId="13" borderId="7" xfId="0" applyFill="1" applyBorder="1"/>
    <xf numFmtId="0" fontId="0" fillId="13" borderId="5" xfId="0" applyFill="1" applyBorder="1"/>
    <xf numFmtId="0" fontId="0" fillId="13" borderId="9" xfId="0" applyFill="1" applyBorder="1"/>
    <xf numFmtId="0" fontId="0" fillId="13" borderId="10" xfId="0" applyFill="1" applyBorder="1"/>
    <xf numFmtId="0" fontId="0" fillId="13" borderId="27" xfId="0" applyFill="1" applyBorder="1"/>
    <xf numFmtId="0" fontId="0" fillId="13" borderId="6" xfId="0" applyFill="1" applyBorder="1"/>
    <xf numFmtId="0" fontId="0" fillId="13" borderId="28" xfId="0" applyFill="1" applyBorder="1"/>
    <xf numFmtId="0" fontId="0" fillId="13" borderId="29" xfId="0" applyFill="1" applyBorder="1"/>
    <xf numFmtId="0" fontId="0" fillId="13" borderId="4" xfId="0" applyFill="1" applyBorder="1"/>
    <xf numFmtId="164" fontId="0" fillId="13" borderId="24" xfId="0" applyNumberFormat="1" applyFill="1" applyBorder="1"/>
    <xf numFmtId="0" fontId="0" fillId="13" borderId="15" xfId="0" applyFill="1" applyBorder="1"/>
    <xf numFmtId="0" fontId="0" fillId="13" borderId="22" xfId="0" applyFill="1" applyBorder="1"/>
    <xf numFmtId="1" fontId="0" fillId="13" borderId="1" xfId="0" applyNumberFormat="1" applyFill="1" applyBorder="1"/>
    <xf numFmtId="1" fontId="0" fillId="12" borderId="1" xfId="0" applyNumberFormat="1" applyFill="1" applyBorder="1"/>
    <xf numFmtId="1" fontId="0" fillId="2" borderId="1" xfId="0" applyNumberFormat="1" applyFill="1" applyBorder="1"/>
    <xf numFmtId="0" fontId="8" fillId="13" borderId="0" xfId="0" applyFont="1" applyFill="1"/>
    <xf numFmtId="0" fontId="0" fillId="0" borderId="41" xfId="0" applyBorder="1" applyProtection="1">
      <protection locked="0"/>
    </xf>
    <xf numFmtId="0" fontId="0" fillId="2" borderId="41" xfId="0" applyFill="1" applyBorder="1" applyProtection="1">
      <protection locked="0"/>
    </xf>
    <xf numFmtId="0" fontId="0" fillId="4" borderId="41" xfId="0" applyFill="1" applyBorder="1" applyProtection="1">
      <protection locked="0"/>
    </xf>
    <xf numFmtId="0" fontId="0" fillId="3" borderId="41" xfId="0" applyFill="1" applyBorder="1" applyProtection="1">
      <protection locked="0"/>
    </xf>
    <xf numFmtId="0" fontId="0" fillId="5" borderId="11" xfId="0" applyFill="1" applyBorder="1" applyAlignment="1">
      <alignment vertical="top" wrapText="1"/>
    </xf>
    <xf numFmtId="0" fontId="0" fillId="3" borderId="12" xfId="0" applyFill="1" applyBorder="1" applyAlignment="1">
      <alignment horizontal="center" vertical="top" wrapText="1"/>
    </xf>
    <xf numFmtId="0" fontId="0" fillId="0" borderId="42" xfId="0" applyBorder="1" applyProtection="1">
      <protection locked="0"/>
    </xf>
    <xf numFmtId="0" fontId="0" fillId="0" borderId="43" xfId="0" applyBorder="1" applyProtection="1">
      <protection locked="0"/>
    </xf>
    <xf numFmtId="0" fontId="0" fillId="0" borderId="44" xfId="0" applyBorder="1" applyProtection="1">
      <protection locked="0"/>
    </xf>
    <xf numFmtId="0" fontId="0" fillId="2" borderId="45" xfId="0" applyFill="1" applyBorder="1" applyProtection="1">
      <protection locked="0"/>
    </xf>
    <xf numFmtId="0" fontId="0" fillId="2" borderId="46" xfId="0" applyFill="1" applyBorder="1" applyProtection="1">
      <protection locked="0"/>
    </xf>
    <xf numFmtId="0" fontId="0" fillId="4" borderId="45" xfId="0" applyFill="1" applyBorder="1" applyProtection="1">
      <protection locked="0"/>
    </xf>
    <xf numFmtId="0" fontId="0" fillId="4" borderId="46" xfId="0" applyFill="1" applyBorder="1" applyProtection="1">
      <protection locked="0"/>
    </xf>
    <xf numFmtId="0" fontId="0" fillId="3" borderId="45" xfId="0" applyFill="1" applyBorder="1" applyProtection="1">
      <protection locked="0"/>
    </xf>
    <xf numFmtId="0" fontId="0" fillId="3" borderId="46" xfId="0" applyFill="1" applyBorder="1" applyProtection="1">
      <protection locked="0"/>
    </xf>
    <xf numFmtId="0" fontId="0" fillId="0" borderId="45" xfId="0" applyBorder="1" applyProtection="1">
      <protection locked="0"/>
    </xf>
    <xf numFmtId="0" fontId="0" fillId="0" borderId="46" xfId="0" applyBorder="1" applyProtection="1">
      <protection locked="0"/>
    </xf>
    <xf numFmtId="0" fontId="0" fillId="3" borderId="47" xfId="0" applyFill="1" applyBorder="1" applyProtection="1">
      <protection locked="0"/>
    </xf>
    <xf numFmtId="0" fontId="0" fillId="3" borderId="48" xfId="0" applyFill="1" applyBorder="1" applyProtection="1">
      <protection locked="0"/>
    </xf>
    <xf numFmtId="0" fontId="0" fillId="3" borderId="49" xfId="0" applyFill="1" applyBorder="1" applyProtection="1">
      <protection locked="0"/>
    </xf>
    <xf numFmtId="0" fontId="5" fillId="0" borderId="16" xfId="0" applyFont="1" applyBorder="1"/>
    <xf numFmtId="0" fontId="5" fillId="0" borderId="17" xfId="0" applyFont="1" applyBorder="1"/>
    <xf numFmtId="0" fontId="5" fillId="0" borderId="0" xfId="0" applyFont="1"/>
    <xf numFmtId="0" fontId="5" fillId="10" borderId="21" xfId="0" applyFont="1" applyFill="1" applyBorder="1"/>
    <xf numFmtId="0" fontId="5" fillId="13" borderId="21" xfId="0" applyFont="1" applyFill="1" applyBorder="1"/>
    <xf numFmtId="0" fontId="5" fillId="12" borderId="21" xfId="0" applyFont="1" applyFill="1" applyBorder="1"/>
    <xf numFmtId="0" fontId="5" fillId="2" borderId="21" xfId="0" applyFont="1" applyFill="1" applyBorder="1"/>
    <xf numFmtId="0" fontId="4" fillId="0" borderId="16" xfId="0" applyFont="1" applyBorder="1" applyAlignment="1">
      <alignment horizontal="center"/>
    </xf>
    <xf numFmtId="0" fontId="4" fillId="0" borderId="17" xfId="0" applyFont="1" applyBorder="1" applyAlignment="1">
      <alignment horizontal="center"/>
    </xf>
    <xf numFmtId="0" fontId="4" fillId="0" borderId="18" xfId="0" applyFont="1" applyBorder="1" applyAlignment="1">
      <alignment horizontal="center"/>
    </xf>
    <xf numFmtId="0" fontId="4" fillId="0" borderId="19" xfId="0" applyFont="1" applyBorder="1" applyAlignment="1">
      <alignment horizontal="center"/>
    </xf>
    <xf numFmtId="0" fontId="4" fillId="0" borderId="0" xfId="0" applyFont="1" applyAlignment="1">
      <alignment horizontal="center"/>
    </xf>
    <xf numFmtId="0" fontId="4" fillId="0" borderId="20" xfId="0" applyFont="1" applyBorder="1" applyAlignment="1">
      <alignment horizontal="center"/>
    </xf>
    <xf numFmtId="0" fontId="5" fillId="0" borderId="16" xfId="0" applyFont="1" applyBorder="1" applyAlignment="1">
      <alignment horizontal="left"/>
    </xf>
    <xf numFmtId="0" fontId="5" fillId="0" borderId="17" xfId="0" applyFont="1" applyBorder="1" applyAlignment="1">
      <alignment horizontal="left"/>
    </xf>
    <xf numFmtId="0" fontId="0" fillId="0" borderId="15" xfId="0" applyBorder="1" applyAlignment="1">
      <alignment horizontal="center"/>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0" xfId="0"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15" xfId="0" applyBorder="1" applyAlignment="1">
      <alignment horizontal="left" vertical="top" wrapText="1"/>
    </xf>
    <xf numFmtId="0" fontId="0" fillId="0" borderId="22" xfId="0" applyBorder="1" applyAlignment="1">
      <alignment horizontal="left" vertical="top" wrapText="1"/>
    </xf>
    <xf numFmtId="0" fontId="0" fillId="10" borderId="16" xfId="0" applyFill="1" applyBorder="1" applyAlignment="1" applyProtection="1">
      <alignment horizontal="center"/>
      <protection locked="0"/>
    </xf>
    <xf numFmtId="0" fontId="0" fillId="10" borderId="17" xfId="0" applyFill="1" applyBorder="1" applyAlignment="1" applyProtection="1">
      <alignment horizontal="center"/>
      <protection locked="0"/>
    </xf>
    <xf numFmtId="0" fontId="0" fillId="10" borderId="18" xfId="0" applyFill="1" applyBorder="1" applyAlignment="1" applyProtection="1">
      <alignment horizontal="center"/>
      <protection locked="0"/>
    </xf>
    <xf numFmtId="0" fontId="0" fillId="10" borderId="19" xfId="0" applyFill="1" applyBorder="1" applyAlignment="1" applyProtection="1">
      <alignment horizontal="center"/>
      <protection locked="0"/>
    </xf>
    <xf numFmtId="0" fontId="0" fillId="10" borderId="0" xfId="0" applyFill="1" applyAlignment="1" applyProtection="1">
      <alignment horizontal="center"/>
      <protection locked="0"/>
    </xf>
    <xf numFmtId="0" fontId="0" fillId="10" borderId="20" xfId="0" applyFill="1" applyBorder="1" applyAlignment="1" applyProtection="1">
      <alignment horizontal="center"/>
      <protection locked="0"/>
    </xf>
    <xf numFmtId="0" fontId="0" fillId="10" borderId="21" xfId="0" applyFill="1" applyBorder="1" applyAlignment="1" applyProtection="1">
      <alignment horizontal="center"/>
      <protection locked="0"/>
    </xf>
    <xf numFmtId="0" fontId="0" fillId="10" borderId="15" xfId="0" applyFill="1" applyBorder="1" applyAlignment="1" applyProtection="1">
      <alignment horizontal="center"/>
      <protection locked="0"/>
    </xf>
    <xf numFmtId="0" fontId="0" fillId="10" borderId="22" xfId="0" applyFill="1" applyBorder="1" applyAlignment="1" applyProtection="1">
      <alignment horizontal="center"/>
      <protection locked="0"/>
    </xf>
    <xf numFmtId="0" fontId="0" fillId="0" borderId="2" xfId="0" applyBorder="1" applyAlignment="1" applyProtection="1">
      <alignment horizontal="left" wrapText="1"/>
      <protection locked="0"/>
    </xf>
    <xf numFmtId="0" fontId="0" fillId="0" borderId="3" xfId="0" applyBorder="1" applyAlignment="1" applyProtection="1">
      <alignment horizontal="left" wrapText="1"/>
      <protection locked="0"/>
    </xf>
    <xf numFmtId="0" fontId="0" fillId="0" borderId="4" xfId="0" applyBorder="1" applyAlignment="1" applyProtection="1">
      <alignment horizontal="left" wrapText="1"/>
      <protection locked="0"/>
    </xf>
    <xf numFmtId="0" fontId="7" fillId="10" borderId="2" xfId="0" applyFont="1" applyFill="1" applyBorder="1" applyAlignment="1" applyProtection="1">
      <alignment horizontal="left" wrapText="1"/>
      <protection locked="0"/>
    </xf>
    <xf numFmtId="0" fontId="7" fillId="10" borderId="4" xfId="0" applyFont="1" applyFill="1" applyBorder="1" applyAlignment="1" applyProtection="1">
      <alignment horizontal="left" wrapText="1"/>
      <protection locked="0"/>
    </xf>
    <xf numFmtId="0" fontId="0" fillId="9" borderId="2" xfId="0" applyFill="1" applyBorder="1" applyAlignment="1">
      <alignment horizontal="center" wrapText="1"/>
    </xf>
    <xf numFmtId="0" fontId="0" fillId="9" borderId="4" xfId="0" applyFill="1" applyBorder="1" applyAlignment="1">
      <alignment horizontal="center" wrapText="1"/>
    </xf>
    <xf numFmtId="0" fontId="4" fillId="9" borderId="36" xfId="0" applyFont="1" applyFill="1" applyBorder="1" applyAlignment="1">
      <alignment horizontal="center" vertical="top"/>
    </xf>
    <xf numFmtId="0" fontId="4" fillId="9" borderId="8" xfId="0" applyFont="1" applyFill="1" applyBorder="1" applyAlignment="1">
      <alignment horizontal="center" vertical="top"/>
    </xf>
    <xf numFmtId="0" fontId="4" fillId="9" borderId="35" xfId="0" applyFont="1" applyFill="1" applyBorder="1" applyAlignment="1">
      <alignment horizontal="center" vertical="top"/>
    </xf>
    <xf numFmtId="0" fontId="0" fillId="0" borderId="2" xfId="0" applyBorder="1" applyAlignment="1" applyProtection="1">
      <alignment horizontal="lef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7" fillId="9" borderId="38" xfId="0" applyFont="1" applyFill="1" applyBorder="1" applyAlignment="1">
      <alignment horizontal="center"/>
    </xf>
    <xf numFmtId="0" fontId="7" fillId="9" borderId="17" xfId="0" applyFont="1" applyFill="1" applyBorder="1" applyAlignment="1">
      <alignment horizontal="center"/>
    </xf>
    <xf numFmtId="0" fontId="7" fillId="9" borderId="18" xfId="0" applyFont="1" applyFill="1" applyBorder="1" applyAlignment="1">
      <alignment horizontal="center"/>
    </xf>
    <xf numFmtId="0" fontId="7" fillId="9" borderId="16" xfId="0" applyFont="1" applyFill="1" applyBorder="1" applyAlignment="1">
      <alignment horizontal="center"/>
    </xf>
    <xf numFmtId="0" fontId="0" fillId="9" borderId="16" xfId="0" applyFill="1" applyBorder="1" applyAlignment="1">
      <alignment horizontal="center"/>
    </xf>
    <xf numFmtId="0" fontId="0" fillId="9" borderId="40" xfId="0" applyFill="1" applyBorder="1" applyAlignment="1">
      <alignment horizontal="center"/>
    </xf>
    <xf numFmtId="0" fontId="0" fillId="10" borderId="31" xfId="0" applyFill="1" applyBorder="1" applyAlignment="1" applyProtection="1">
      <alignment horizontal="left" vertical="center"/>
      <protection locked="0"/>
    </xf>
    <xf numFmtId="0" fontId="0" fillId="10" borderId="33" xfId="0" applyFill="1" applyBorder="1" applyAlignment="1" applyProtection="1">
      <alignment horizontal="left" vertical="center"/>
      <protection locked="0"/>
    </xf>
    <xf numFmtId="0" fontId="0" fillId="10" borderId="31" xfId="0" applyFill="1" applyBorder="1" applyAlignment="1" applyProtection="1">
      <alignment horizontal="left"/>
      <protection locked="0"/>
    </xf>
    <xf numFmtId="0" fontId="0" fillId="10" borderId="32" xfId="0" applyFill="1" applyBorder="1" applyAlignment="1" applyProtection="1">
      <alignment horizontal="left"/>
      <protection locked="0"/>
    </xf>
    <xf numFmtId="0" fontId="0" fillId="10" borderId="33" xfId="0" applyFill="1" applyBorder="1" applyAlignment="1" applyProtection="1">
      <alignment horizontal="left"/>
      <protection locked="0"/>
    </xf>
    <xf numFmtId="0" fontId="0" fillId="10" borderId="32" xfId="0" applyFill="1" applyBorder="1" applyAlignment="1" applyProtection="1">
      <alignment horizontal="left" vertical="center"/>
      <protection locked="0"/>
    </xf>
    <xf numFmtId="14" fontId="0" fillId="10" borderId="31" xfId="0" applyNumberFormat="1" applyFill="1" applyBorder="1" applyAlignment="1" applyProtection="1">
      <alignment horizontal="center"/>
      <protection locked="0"/>
    </xf>
    <xf numFmtId="14" fontId="0" fillId="10" borderId="33" xfId="0" applyNumberFormat="1" applyFill="1" applyBorder="1" applyAlignment="1" applyProtection="1">
      <alignment horizontal="center"/>
      <protection locked="0"/>
    </xf>
    <xf numFmtId="0" fontId="0" fillId="11" borderId="16" xfId="0" applyFill="1" applyBorder="1" applyAlignment="1" applyProtection="1">
      <alignment horizontal="center"/>
      <protection locked="0"/>
    </xf>
    <xf numFmtId="0" fontId="0" fillId="11" borderId="17" xfId="0" applyFill="1" applyBorder="1" applyAlignment="1" applyProtection="1">
      <alignment horizontal="center"/>
      <protection locked="0"/>
    </xf>
    <xf numFmtId="0" fontId="0" fillId="11" borderId="18" xfId="0" applyFill="1" applyBorder="1" applyAlignment="1" applyProtection="1">
      <alignment horizontal="center"/>
      <protection locked="0"/>
    </xf>
    <xf numFmtId="0" fontId="0" fillId="11" borderId="19" xfId="0" applyFill="1" applyBorder="1" applyAlignment="1" applyProtection="1">
      <alignment horizontal="center"/>
      <protection locked="0"/>
    </xf>
    <xf numFmtId="0" fontId="0" fillId="11" borderId="0" xfId="0" applyFill="1" applyAlignment="1" applyProtection="1">
      <alignment horizontal="center"/>
      <protection locked="0"/>
    </xf>
    <xf numFmtId="0" fontId="0" fillId="11" borderId="20" xfId="0" applyFill="1" applyBorder="1" applyAlignment="1" applyProtection="1">
      <alignment horizontal="center"/>
      <protection locked="0"/>
    </xf>
    <xf numFmtId="0" fontId="0" fillId="11" borderId="21" xfId="0" applyFill="1" applyBorder="1" applyAlignment="1" applyProtection="1">
      <alignment horizontal="center"/>
      <protection locked="0"/>
    </xf>
    <xf numFmtId="0" fontId="0" fillId="11" borderId="15" xfId="0" applyFill="1" applyBorder="1" applyAlignment="1" applyProtection="1">
      <alignment horizontal="center"/>
      <protection locked="0"/>
    </xf>
    <xf numFmtId="0" fontId="0" fillId="11" borderId="22" xfId="0" applyFill="1" applyBorder="1" applyAlignment="1" applyProtection="1">
      <alignment horizontal="center"/>
      <protection locked="0"/>
    </xf>
    <xf numFmtId="0" fontId="4" fillId="10" borderId="16" xfId="0" applyFont="1" applyFill="1" applyBorder="1" applyAlignment="1">
      <alignment horizontal="center" vertical="top"/>
    </xf>
    <xf numFmtId="0" fontId="4" fillId="10" borderId="17" xfId="0" applyFont="1" applyFill="1" applyBorder="1" applyAlignment="1">
      <alignment horizontal="center" vertical="top"/>
    </xf>
    <xf numFmtId="0" fontId="4" fillId="10" borderId="18" xfId="0" applyFont="1" applyFill="1" applyBorder="1" applyAlignment="1">
      <alignment horizontal="center" vertical="top"/>
    </xf>
    <xf numFmtId="0" fontId="0" fillId="10" borderId="2" xfId="0" applyFill="1" applyBorder="1" applyAlignment="1">
      <alignment horizontal="center"/>
    </xf>
    <xf numFmtId="0" fontId="0" fillId="10" borderId="4" xfId="0" applyFill="1" applyBorder="1" applyAlignment="1">
      <alignment horizontal="center"/>
    </xf>
    <xf numFmtId="0" fontId="0" fillId="10" borderId="2" xfId="0" applyFill="1" applyBorder="1" applyAlignment="1">
      <alignment horizontal="center" vertical="top" wrapText="1"/>
    </xf>
    <xf numFmtId="0" fontId="0" fillId="10" borderId="4" xfId="0" applyFill="1" applyBorder="1" applyAlignment="1">
      <alignment horizontal="center" vertical="top" wrapText="1"/>
    </xf>
    <xf numFmtId="0" fontId="0" fillId="10" borderId="2" xfId="0" applyFill="1" applyBorder="1" applyAlignment="1">
      <alignment horizontal="right"/>
    </xf>
    <xf numFmtId="0" fontId="0" fillId="10" borderId="4" xfId="0" applyFill="1" applyBorder="1" applyAlignment="1">
      <alignment horizontal="right"/>
    </xf>
    <xf numFmtId="0" fontId="0" fillId="2" borderId="31" xfId="0" applyFill="1" applyBorder="1" applyAlignment="1" applyProtection="1">
      <alignment horizontal="left" vertical="center"/>
      <protection locked="0"/>
    </xf>
    <xf numFmtId="0" fontId="0" fillId="2" borderId="33" xfId="0" applyFill="1" applyBorder="1" applyAlignment="1" applyProtection="1">
      <alignment horizontal="left" vertical="center"/>
      <protection locked="0"/>
    </xf>
    <xf numFmtId="0" fontId="0" fillId="2" borderId="31" xfId="0" applyFill="1" applyBorder="1" applyAlignment="1" applyProtection="1">
      <alignment horizontal="left"/>
      <protection locked="0"/>
    </xf>
    <xf numFmtId="0" fontId="0" fillId="2" borderId="32" xfId="0" applyFill="1" applyBorder="1" applyAlignment="1" applyProtection="1">
      <alignment horizontal="left"/>
      <protection locked="0"/>
    </xf>
    <xf numFmtId="0" fontId="0" fillId="2" borderId="33" xfId="0" applyFill="1" applyBorder="1" applyAlignment="1" applyProtection="1">
      <alignment horizontal="left"/>
      <protection locked="0"/>
    </xf>
    <xf numFmtId="0" fontId="0" fillId="2" borderId="32" xfId="0" applyFill="1" applyBorder="1" applyAlignment="1" applyProtection="1">
      <alignment horizontal="left" vertical="center"/>
      <protection locked="0"/>
    </xf>
    <xf numFmtId="14" fontId="0" fillId="2" borderId="31" xfId="0" applyNumberFormat="1" applyFill="1" applyBorder="1" applyAlignment="1" applyProtection="1">
      <alignment horizontal="center"/>
      <protection locked="0"/>
    </xf>
    <xf numFmtId="14" fontId="0" fillId="2" borderId="33" xfId="0" applyNumberFormat="1" applyFill="1" applyBorder="1" applyAlignment="1" applyProtection="1">
      <alignment horizontal="center"/>
      <protection locked="0"/>
    </xf>
    <xf numFmtId="0" fontId="4" fillId="2" borderId="16" xfId="0" applyFont="1" applyFill="1" applyBorder="1" applyAlignment="1">
      <alignment horizontal="center" vertical="top"/>
    </xf>
    <xf numFmtId="0" fontId="4" fillId="2" borderId="17" xfId="0" applyFont="1" applyFill="1" applyBorder="1" applyAlignment="1">
      <alignment horizontal="center" vertical="top"/>
    </xf>
    <xf numFmtId="0" fontId="4" fillId="2" borderId="18" xfId="0" applyFont="1" applyFill="1" applyBorder="1" applyAlignment="1">
      <alignment horizontal="center" vertical="top"/>
    </xf>
    <xf numFmtId="0" fontId="0" fillId="2" borderId="2" xfId="0" applyFill="1" applyBorder="1" applyAlignment="1">
      <alignment horizontal="center"/>
    </xf>
    <xf numFmtId="0" fontId="0" fillId="2" borderId="4" xfId="0" applyFill="1" applyBorder="1" applyAlignment="1">
      <alignment horizontal="center"/>
    </xf>
    <xf numFmtId="0" fontId="0" fillId="2" borderId="2" xfId="0" applyFill="1" applyBorder="1" applyAlignment="1">
      <alignment horizontal="center" vertical="top" wrapText="1"/>
    </xf>
    <xf numFmtId="0" fontId="0" fillId="2" borderId="4" xfId="0" applyFill="1" applyBorder="1" applyAlignment="1">
      <alignment horizontal="center" vertical="top" wrapText="1"/>
    </xf>
    <xf numFmtId="0" fontId="0" fillId="2" borderId="2" xfId="0" applyFill="1" applyBorder="1" applyAlignment="1">
      <alignment horizontal="right"/>
    </xf>
    <xf numFmtId="0" fontId="0" fillId="2" borderId="4" xfId="0" applyFill="1" applyBorder="1" applyAlignment="1">
      <alignment horizontal="right"/>
    </xf>
    <xf numFmtId="0" fontId="0" fillId="12" borderId="31" xfId="0" applyFill="1" applyBorder="1" applyAlignment="1" applyProtection="1">
      <alignment horizontal="left" vertical="center"/>
      <protection locked="0"/>
    </xf>
    <xf numFmtId="0" fontId="0" fillId="12" borderId="33" xfId="0" applyFill="1" applyBorder="1" applyAlignment="1" applyProtection="1">
      <alignment horizontal="left" vertical="center"/>
      <protection locked="0"/>
    </xf>
    <xf numFmtId="0" fontId="0" fillId="12" borderId="31" xfId="0" applyFill="1" applyBorder="1" applyAlignment="1" applyProtection="1">
      <alignment horizontal="left"/>
      <protection locked="0"/>
    </xf>
    <xf numFmtId="0" fontId="0" fillId="12" borderId="32" xfId="0" applyFill="1" applyBorder="1" applyAlignment="1" applyProtection="1">
      <alignment horizontal="left"/>
      <protection locked="0"/>
    </xf>
    <xf numFmtId="0" fontId="0" fillId="12" borderId="33" xfId="0" applyFill="1" applyBorder="1" applyAlignment="1" applyProtection="1">
      <alignment horizontal="left"/>
      <protection locked="0"/>
    </xf>
    <xf numFmtId="0" fontId="0" fillId="12" borderId="32" xfId="0" applyFill="1" applyBorder="1" applyAlignment="1" applyProtection="1">
      <alignment horizontal="left" vertical="center"/>
      <protection locked="0"/>
    </xf>
    <xf numFmtId="14" fontId="0" fillId="12" borderId="31" xfId="0" applyNumberFormat="1" applyFill="1" applyBorder="1" applyAlignment="1" applyProtection="1">
      <alignment horizontal="center"/>
      <protection locked="0"/>
    </xf>
    <xf numFmtId="14" fontId="0" fillId="12" borderId="33" xfId="0" applyNumberFormat="1" applyFill="1" applyBorder="1" applyAlignment="1" applyProtection="1">
      <alignment horizontal="center"/>
      <protection locked="0"/>
    </xf>
    <xf numFmtId="0" fontId="4" fillId="12" borderId="16" xfId="0" applyFont="1" applyFill="1" applyBorder="1" applyAlignment="1">
      <alignment horizontal="center" vertical="top"/>
    </xf>
    <xf numFmtId="0" fontId="4" fillId="12" borderId="17" xfId="0" applyFont="1" applyFill="1" applyBorder="1" applyAlignment="1">
      <alignment horizontal="center" vertical="top"/>
    </xf>
    <xf numFmtId="0" fontId="4" fillId="12" borderId="18" xfId="0" applyFont="1" applyFill="1" applyBorder="1" applyAlignment="1">
      <alignment horizontal="center" vertical="top"/>
    </xf>
    <xf numFmtId="0" fontId="0" fillId="12" borderId="2" xfId="0" applyFill="1" applyBorder="1" applyAlignment="1">
      <alignment horizontal="center" vertical="top" wrapText="1"/>
    </xf>
    <xf numFmtId="0" fontId="0" fillId="12" borderId="4" xfId="0" applyFill="1" applyBorder="1" applyAlignment="1">
      <alignment horizontal="center" vertical="top" wrapText="1"/>
    </xf>
    <xf numFmtId="0" fontId="0" fillId="12" borderId="2" xfId="0" applyFill="1" applyBorder="1" applyAlignment="1">
      <alignment horizontal="center"/>
    </xf>
    <xf numFmtId="0" fontId="0" fillId="12" borderId="4" xfId="0" applyFill="1" applyBorder="1" applyAlignment="1">
      <alignment horizontal="center"/>
    </xf>
    <xf numFmtId="0" fontId="0" fillId="12" borderId="2" xfId="0" applyFill="1" applyBorder="1" applyAlignment="1">
      <alignment horizontal="right"/>
    </xf>
    <xf numFmtId="0" fontId="0" fillId="12" borderId="4" xfId="0" applyFill="1" applyBorder="1" applyAlignment="1">
      <alignment horizontal="right"/>
    </xf>
    <xf numFmtId="0" fontId="0" fillId="13" borderId="31" xfId="0" applyFill="1" applyBorder="1" applyAlignment="1" applyProtection="1">
      <alignment horizontal="left" vertical="center"/>
      <protection locked="0"/>
    </xf>
    <xf numFmtId="0" fontId="0" fillId="13" borderId="33" xfId="0" applyFill="1" applyBorder="1" applyAlignment="1" applyProtection="1">
      <alignment horizontal="left" vertical="center"/>
      <protection locked="0"/>
    </xf>
    <xf numFmtId="0" fontId="0" fillId="13" borderId="31" xfId="0" applyFill="1" applyBorder="1" applyAlignment="1" applyProtection="1">
      <alignment horizontal="left"/>
      <protection locked="0"/>
    </xf>
    <xf numFmtId="0" fontId="0" fillId="13" borderId="32" xfId="0" applyFill="1" applyBorder="1" applyAlignment="1" applyProtection="1">
      <alignment horizontal="left"/>
      <protection locked="0"/>
    </xf>
    <xf numFmtId="0" fontId="0" fillId="13" borderId="33" xfId="0" applyFill="1" applyBorder="1" applyAlignment="1" applyProtection="1">
      <alignment horizontal="left"/>
      <protection locked="0"/>
    </xf>
    <xf numFmtId="0" fontId="0" fillId="13" borderId="32" xfId="0" applyFill="1" applyBorder="1" applyAlignment="1" applyProtection="1">
      <alignment horizontal="left" vertical="center"/>
      <protection locked="0"/>
    </xf>
    <xf numFmtId="14" fontId="0" fillId="13" borderId="31" xfId="0" applyNumberFormat="1" applyFill="1" applyBorder="1" applyAlignment="1" applyProtection="1">
      <alignment horizontal="center"/>
      <protection locked="0"/>
    </xf>
    <xf numFmtId="14" fontId="0" fillId="13" borderId="33" xfId="0" applyNumberFormat="1" applyFill="1" applyBorder="1" applyAlignment="1" applyProtection="1">
      <alignment horizontal="center"/>
      <protection locked="0"/>
    </xf>
    <xf numFmtId="0" fontId="4" fillId="13" borderId="16" xfId="0" applyFont="1" applyFill="1" applyBorder="1" applyAlignment="1">
      <alignment horizontal="center" vertical="top"/>
    </xf>
    <xf numFmtId="0" fontId="4" fillId="13" borderId="17" xfId="0" applyFont="1" applyFill="1" applyBorder="1" applyAlignment="1">
      <alignment horizontal="center" vertical="top"/>
    </xf>
    <xf numFmtId="0" fontId="4" fillId="13" borderId="18" xfId="0" applyFont="1" applyFill="1" applyBorder="1" applyAlignment="1">
      <alignment horizontal="center" vertical="top"/>
    </xf>
    <xf numFmtId="0" fontId="0" fillId="13" borderId="2" xfId="0" applyFill="1" applyBorder="1" applyAlignment="1">
      <alignment horizontal="center" vertical="top" wrapText="1"/>
    </xf>
    <xf numFmtId="0" fontId="0" fillId="13" borderId="4" xfId="0" applyFill="1" applyBorder="1" applyAlignment="1">
      <alignment horizontal="center" vertical="top" wrapText="1"/>
    </xf>
    <xf numFmtId="0" fontId="0" fillId="13" borderId="2" xfId="0" applyFill="1" applyBorder="1" applyAlignment="1">
      <alignment horizontal="center"/>
    </xf>
    <xf numFmtId="0" fontId="0" fillId="13" borderId="4" xfId="0" applyFill="1" applyBorder="1" applyAlignment="1">
      <alignment horizontal="center"/>
    </xf>
    <xf numFmtId="0" fontId="0" fillId="13" borderId="2" xfId="0" applyFill="1" applyBorder="1" applyAlignment="1">
      <alignment horizontal="right"/>
    </xf>
    <xf numFmtId="0" fontId="0" fillId="13" borderId="4" xfId="0" applyFill="1" applyBorder="1" applyAlignment="1">
      <alignment horizontal="right"/>
    </xf>
    <xf numFmtId="0" fontId="8" fillId="13" borderId="31" xfId="0" applyFont="1" applyFill="1" applyBorder="1" applyAlignment="1" applyProtection="1">
      <alignment horizontal="left"/>
      <protection locked="0"/>
    </xf>
    <xf numFmtId="0" fontId="8" fillId="13" borderId="32" xfId="0" applyFont="1" applyFill="1" applyBorder="1" applyAlignment="1" applyProtection="1">
      <alignment horizontal="left"/>
      <protection locked="0"/>
    </xf>
    <xf numFmtId="0" fontId="8" fillId="13" borderId="33" xfId="0" applyFont="1" applyFill="1" applyBorder="1" applyAlignment="1" applyProtection="1">
      <alignment horizontal="left"/>
      <protection locked="0"/>
    </xf>
    <xf numFmtId="0" fontId="8" fillId="13" borderId="31" xfId="0" applyFont="1" applyFill="1" applyBorder="1" applyAlignment="1" applyProtection="1">
      <alignment horizontal="left" vertical="center"/>
      <protection locked="0"/>
    </xf>
    <xf numFmtId="0" fontId="8" fillId="13" borderId="33" xfId="0" applyFont="1" applyFill="1" applyBorder="1" applyAlignment="1" applyProtection="1">
      <alignment horizontal="left" vertical="center"/>
      <protection locked="0"/>
    </xf>
    <xf numFmtId="0" fontId="8" fillId="13" borderId="32" xfId="0" applyFont="1" applyFill="1" applyBorder="1" applyAlignment="1" applyProtection="1">
      <alignment horizontal="left" vertical="center"/>
      <protection locked="0"/>
    </xf>
  </cellXfs>
  <cellStyles count="1">
    <cellStyle name="Normal" xfId="0" builtinId="0"/>
  </cellStyles>
  <dxfs count="1">
    <dxf>
      <font>
        <color rgb="FF9C0006"/>
      </font>
      <fill>
        <patternFill>
          <bgColor rgb="FFFFC7CE"/>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9.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3.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4.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5.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6.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7.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8.png"/></Relationships>
</file>

<file path=xl/drawings/_rels/drawing28.x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9.png"/></Relationships>
</file>

<file path=xl/drawings/_rels/drawing29.x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9.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0.x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9.png"/></Relationships>
</file>

<file path=xl/drawings/_rels/drawing31.x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9.png"/></Relationships>
</file>

<file path=xl/drawings/_rels/drawing32.x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9.png"/></Relationships>
</file>

<file path=xl/drawings/_rels/drawing33.x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9.png"/></Relationships>
</file>

<file path=xl/drawings/_rels/drawing34.x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9.png"/></Relationships>
</file>

<file path=xl/drawings/_rels/drawing35.x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9.png"/></Relationships>
</file>

<file path=xl/drawings/_rels/drawing36.x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9.png"/></Relationships>
</file>

<file path=xl/drawings/_rels/drawing37.x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9.png"/></Relationships>
</file>

<file path=xl/drawings/_rels/drawing38.x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9.png"/></Relationships>
</file>

<file path=xl/drawings/_rels/drawing39.x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9.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40.x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9.png"/></Relationships>
</file>

<file path=xl/drawings/_rels/drawing41.x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9.png"/></Relationships>
</file>

<file path=xl/drawings/_rels/drawing42.x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9.png"/></Relationships>
</file>

<file path=xl/drawings/_rels/drawing43.x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9.png"/></Relationships>
</file>

<file path=xl/drawings/_rels/drawing44.x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9.png"/></Relationships>
</file>

<file path=xl/drawings/_rels/drawing45.x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9.png"/></Relationships>
</file>

<file path=xl/drawings/_rels/drawing46.x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9.png"/></Relationships>
</file>

<file path=xl/drawings/_rels/drawing47.x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9.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0</xdr:col>
      <xdr:colOff>57151</xdr:colOff>
      <xdr:row>1</xdr:row>
      <xdr:rowOff>42863</xdr:rowOff>
    </xdr:from>
    <xdr:to>
      <xdr:col>1</xdr:col>
      <xdr:colOff>369888</xdr:colOff>
      <xdr:row>2</xdr:row>
      <xdr:rowOff>328613</xdr:rowOff>
    </xdr:to>
    <xdr:pic>
      <xdr:nvPicPr>
        <xdr:cNvPr id="3" name="Image 2">
          <a:extLst>
            <a:ext uri="{FF2B5EF4-FFF2-40B4-BE49-F238E27FC236}">
              <a16:creationId xmlns:a16="http://schemas.microsoft.com/office/drawing/2014/main" id="{FAF40C78-B191-49D8-9B80-E11302883A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1" y="404813"/>
          <a:ext cx="1079500" cy="647700"/>
        </a:xfrm>
        <a:prstGeom prst="rect">
          <a:avLst/>
        </a:prstGeom>
      </xdr:spPr>
    </xdr:pic>
    <xdr:clientData/>
  </xdr:twoCellAnchor>
  <xdr:twoCellAnchor editAs="oneCell">
    <xdr:from>
      <xdr:col>6</xdr:col>
      <xdr:colOff>447675</xdr:colOff>
      <xdr:row>0</xdr:row>
      <xdr:rowOff>293412</xdr:rowOff>
    </xdr:from>
    <xdr:to>
      <xdr:col>7</xdr:col>
      <xdr:colOff>668328</xdr:colOff>
      <xdr:row>3</xdr:row>
      <xdr:rowOff>119063</xdr:rowOff>
    </xdr:to>
    <xdr:pic>
      <xdr:nvPicPr>
        <xdr:cNvPr id="5" name="Image 4">
          <a:extLst>
            <a:ext uri="{FF2B5EF4-FFF2-40B4-BE49-F238E27FC236}">
              <a16:creationId xmlns:a16="http://schemas.microsoft.com/office/drawing/2014/main" id="{43DE551E-790D-4EF5-A510-C9DF98F1754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048250" y="293412"/>
          <a:ext cx="987416" cy="91150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14289</xdr:colOff>
      <xdr:row>0</xdr:row>
      <xdr:rowOff>0</xdr:rowOff>
    </xdr:from>
    <xdr:to>
      <xdr:col>3</xdr:col>
      <xdr:colOff>772855</xdr:colOff>
      <xdr:row>22</xdr:row>
      <xdr:rowOff>138112</xdr:rowOff>
    </xdr:to>
    <xdr:pic>
      <xdr:nvPicPr>
        <xdr:cNvPr id="3" name="Imag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xfrm>
          <a:off x="14289" y="0"/>
          <a:ext cx="3077904" cy="52101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14287</xdr:colOff>
      <xdr:row>0</xdr:row>
      <xdr:rowOff>4763</xdr:rowOff>
    </xdr:from>
    <xdr:to>
      <xdr:col>3</xdr:col>
      <xdr:colOff>762000</xdr:colOff>
      <xdr:row>22</xdr:row>
      <xdr:rowOff>125378</xdr:rowOff>
    </xdr:to>
    <xdr:pic>
      <xdr:nvPicPr>
        <xdr:cNvPr id="3" name="Imag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stretch>
          <a:fillRect/>
        </a:stretch>
      </xdr:blipFill>
      <xdr:spPr>
        <a:xfrm>
          <a:off x="14287" y="4763"/>
          <a:ext cx="3067051" cy="519267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769047</xdr:colOff>
      <xdr:row>22</xdr:row>
      <xdr:rowOff>176212</xdr:rowOff>
    </xdr:to>
    <xdr:pic>
      <xdr:nvPicPr>
        <xdr:cNvPr id="2" name="Imag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1" y="0"/>
          <a:ext cx="3088384" cy="52482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3</xdr:col>
      <xdr:colOff>763685</xdr:colOff>
      <xdr:row>22</xdr:row>
      <xdr:rowOff>104776</xdr:rowOff>
    </xdr:to>
    <xdr:pic>
      <xdr:nvPicPr>
        <xdr:cNvPr id="3" name="Imag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a:stretch>
          <a:fillRect/>
        </a:stretch>
      </xdr:blipFill>
      <xdr:spPr>
        <a:xfrm>
          <a:off x="1" y="1"/>
          <a:ext cx="3083022" cy="517683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3</xdr:col>
      <xdr:colOff>720021</xdr:colOff>
      <xdr:row>23</xdr:row>
      <xdr:rowOff>23813</xdr:rowOff>
    </xdr:to>
    <xdr:pic>
      <xdr:nvPicPr>
        <xdr:cNvPr id="3" name="Image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a:stretch>
          <a:fillRect/>
        </a:stretch>
      </xdr:blipFill>
      <xdr:spPr>
        <a:xfrm>
          <a:off x="1" y="1"/>
          <a:ext cx="3039358" cy="527685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753051</xdr:colOff>
      <xdr:row>22</xdr:row>
      <xdr:rowOff>119062</xdr:rowOff>
    </xdr:to>
    <xdr:pic>
      <xdr:nvPicPr>
        <xdr:cNvPr id="3" name="Image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a:stretch>
          <a:fillRect/>
        </a:stretch>
      </xdr:blipFill>
      <xdr:spPr>
        <a:xfrm>
          <a:off x="0" y="0"/>
          <a:ext cx="3072389" cy="519112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729157</xdr:colOff>
      <xdr:row>23</xdr:row>
      <xdr:rowOff>4762</xdr:rowOff>
    </xdr:to>
    <xdr:pic>
      <xdr:nvPicPr>
        <xdr:cNvPr id="3" name="Image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1"/>
        <a:stretch>
          <a:fillRect/>
        </a:stretch>
      </xdr:blipFill>
      <xdr:spPr>
        <a:xfrm>
          <a:off x="0" y="0"/>
          <a:ext cx="3058020" cy="5257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4</xdr:col>
      <xdr:colOff>0</xdr:colOff>
      <xdr:row>23</xdr:row>
      <xdr:rowOff>33856</xdr:rowOff>
    </xdr:to>
    <xdr:pic>
      <xdr:nvPicPr>
        <xdr:cNvPr id="3" name="Image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a:stretch>
          <a:fillRect/>
        </a:stretch>
      </xdr:blipFill>
      <xdr:spPr>
        <a:xfrm>
          <a:off x="19050" y="0"/>
          <a:ext cx="3062288" cy="528689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763261</xdr:colOff>
      <xdr:row>22</xdr:row>
      <xdr:rowOff>133350</xdr:rowOff>
    </xdr:to>
    <xdr:pic>
      <xdr:nvPicPr>
        <xdr:cNvPr id="3" name="Image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stretch>
          <a:fillRect/>
        </a:stretch>
      </xdr:blipFill>
      <xdr:spPr>
        <a:xfrm>
          <a:off x="0" y="0"/>
          <a:ext cx="3082599" cy="520541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749296</xdr:colOff>
      <xdr:row>22</xdr:row>
      <xdr:rowOff>119062</xdr:rowOff>
    </xdr:to>
    <xdr:pic>
      <xdr:nvPicPr>
        <xdr:cNvPr id="3" name="Image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stretch>
          <a:fillRect/>
        </a:stretch>
      </xdr:blipFill>
      <xdr:spPr>
        <a:xfrm>
          <a:off x="0" y="0"/>
          <a:ext cx="3068634" cy="5191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171452</xdr:rowOff>
    </xdr:from>
    <xdr:to>
      <xdr:col>1</xdr:col>
      <xdr:colOff>471488</xdr:colOff>
      <xdr:row>0</xdr:row>
      <xdr:rowOff>961945</xdr:rowOff>
    </xdr:to>
    <xdr:pic>
      <xdr:nvPicPr>
        <xdr:cNvPr id="2" name="Image 1">
          <a:extLst>
            <a:ext uri="{FF2B5EF4-FFF2-40B4-BE49-F238E27FC236}">
              <a16:creationId xmlns:a16="http://schemas.microsoft.com/office/drawing/2014/main" id="{CFF1E4AC-8253-4560-A7BA-775528349795}"/>
            </a:ext>
          </a:extLst>
        </xdr:cNvPr>
        <xdr:cNvPicPr>
          <a:picLocks noChangeAspect="1"/>
        </xdr:cNvPicPr>
      </xdr:nvPicPr>
      <xdr:blipFill>
        <a:blip xmlns:r="http://schemas.openxmlformats.org/officeDocument/2006/relationships" r:embed="rId1"/>
        <a:stretch>
          <a:fillRect/>
        </a:stretch>
      </xdr:blipFill>
      <xdr:spPr>
        <a:xfrm>
          <a:off x="0" y="171452"/>
          <a:ext cx="1238251" cy="790493"/>
        </a:xfrm>
        <a:prstGeom prst="rect">
          <a:avLst/>
        </a:prstGeom>
      </xdr:spPr>
    </xdr:pic>
    <xdr:clientData/>
  </xdr:twoCellAnchor>
  <xdr:twoCellAnchor editAs="oneCell">
    <xdr:from>
      <xdr:col>6</xdr:col>
      <xdr:colOff>33341</xdr:colOff>
      <xdr:row>0</xdr:row>
      <xdr:rowOff>180975</xdr:rowOff>
    </xdr:from>
    <xdr:to>
      <xdr:col>7</xdr:col>
      <xdr:colOff>4763</xdr:colOff>
      <xdr:row>0</xdr:row>
      <xdr:rowOff>937535</xdr:rowOff>
    </xdr:to>
    <xdr:pic>
      <xdr:nvPicPr>
        <xdr:cNvPr id="3" name="Image 2">
          <a:extLst>
            <a:ext uri="{FF2B5EF4-FFF2-40B4-BE49-F238E27FC236}">
              <a16:creationId xmlns:a16="http://schemas.microsoft.com/office/drawing/2014/main" id="{8DDFD4C8-AC82-4A1D-A97C-B6A2E4571019}"/>
            </a:ext>
          </a:extLst>
        </xdr:cNvPr>
        <xdr:cNvPicPr>
          <a:picLocks noChangeAspect="1"/>
        </xdr:cNvPicPr>
      </xdr:nvPicPr>
      <xdr:blipFill>
        <a:blip xmlns:r="http://schemas.openxmlformats.org/officeDocument/2006/relationships" r:embed="rId2"/>
        <a:stretch>
          <a:fillRect/>
        </a:stretch>
      </xdr:blipFill>
      <xdr:spPr>
        <a:xfrm>
          <a:off x="4633916" y="180975"/>
          <a:ext cx="790572" cy="75656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0</xdr:colOff>
      <xdr:row>22</xdr:row>
      <xdr:rowOff>86373</xdr:rowOff>
    </xdr:to>
    <xdr:pic>
      <xdr:nvPicPr>
        <xdr:cNvPr id="3" name="Image 2">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1"/>
        <a:stretch>
          <a:fillRect/>
        </a:stretch>
      </xdr:blipFill>
      <xdr:spPr>
        <a:xfrm>
          <a:off x="1" y="0"/>
          <a:ext cx="3109912" cy="530607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749627</xdr:colOff>
      <xdr:row>22</xdr:row>
      <xdr:rowOff>57150</xdr:rowOff>
    </xdr:to>
    <xdr:pic>
      <xdr:nvPicPr>
        <xdr:cNvPr id="3" name="Image 2">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1"/>
        <a:stretch>
          <a:fillRect/>
        </a:stretch>
      </xdr:blipFill>
      <xdr:spPr>
        <a:xfrm>
          <a:off x="1" y="0"/>
          <a:ext cx="3107064" cy="5129213"/>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728661</xdr:colOff>
      <xdr:row>22</xdr:row>
      <xdr:rowOff>100366</xdr:rowOff>
    </xdr:to>
    <xdr:pic>
      <xdr:nvPicPr>
        <xdr:cNvPr id="3" name="Image 2">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1"/>
        <a:stretch>
          <a:fillRect/>
        </a:stretch>
      </xdr:blipFill>
      <xdr:spPr>
        <a:xfrm>
          <a:off x="0" y="0"/>
          <a:ext cx="3086099" cy="5320067"/>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709109</xdr:colOff>
      <xdr:row>22</xdr:row>
      <xdr:rowOff>90487</xdr:rowOff>
    </xdr:to>
    <xdr:pic>
      <xdr:nvPicPr>
        <xdr:cNvPr id="3" name="Image 2">
          <a:extLst>
            <a:ext uri="{FF2B5EF4-FFF2-40B4-BE49-F238E27FC236}">
              <a16:creationId xmlns:a16="http://schemas.microsoft.com/office/drawing/2014/main" id="{00000000-0008-0000-1600-000003000000}"/>
            </a:ext>
          </a:extLst>
        </xdr:cNvPr>
        <xdr:cNvPicPr>
          <a:picLocks noChangeAspect="1"/>
        </xdr:cNvPicPr>
      </xdr:nvPicPr>
      <xdr:blipFill>
        <a:blip xmlns:r="http://schemas.openxmlformats.org/officeDocument/2006/relationships" r:embed="rId1"/>
        <a:stretch>
          <a:fillRect/>
        </a:stretch>
      </xdr:blipFill>
      <xdr:spPr>
        <a:xfrm>
          <a:off x="0" y="0"/>
          <a:ext cx="3066547" cy="5310188"/>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714609</xdr:colOff>
      <xdr:row>22</xdr:row>
      <xdr:rowOff>100012</xdr:rowOff>
    </xdr:to>
    <xdr:pic>
      <xdr:nvPicPr>
        <xdr:cNvPr id="3" name="Image 2">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1"/>
        <a:stretch>
          <a:fillRect/>
        </a:stretch>
      </xdr:blipFill>
      <xdr:spPr>
        <a:xfrm>
          <a:off x="0" y="0"/>
          <a:ext cx="3072047" cy="5319713"/>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764439</xdr:colOff>
      <xdr:row>21</xdr:row>
      <xdr:rowOff>176213</xdr:rowOff>
    </xdr:to>
    <xdr:pic>
      <xdr:nvPicPr>
        <xdr:cNvPr id="3" name="Image 2">
          <a:extLst>
            <a:ext uri="{FF2B5EF4-FFF2-40B4-BE49-F238E27FC236}">
              <a16:creationId xmlns:a16="http://schemas.microsoft.com/office/drawing/2014/main" id="{00000000-0008-0000-1800-000003000000}"/>
            </a:ext>
          </a:extLst>
        </xdr:cNvPr>
        <xdr:cNvPicPr>
          <a:picLocks noChangeAspect="1"/>
        </xdr:cNvPicPr>
      </xdr:nvPicPr>
      <xdr:blipFill>
        <a:blip xmlns:r="http://schemas.openxmlformats.org/officeDocument/2006/relationships" r:embed="rId1"/>
        <a:stretch>
          <a:fillRect/>
        </a:stretch>
      </xdr:blipFill>
      <xdr:spPr>
        <a:xfrm>
          <a:off x="0" y="1"/>
          <a:ext cx="3121877" cy="50673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57150</xdr:colOff>
      <xdr:row>0</xdr:row>
      <xdr:rowOff>1</xdr:rowOff>
    </xdr:from>
    <xdr:to>
      <xdr:col>3</xdr:col>
      <xdr:colOff>690561</xdr:colOff>
      <xdr:row>22</xdr:row>
      <xdr:rowOff>93556</xdr:rowOff>
    </xdr:to>
    <xdr:pic>
      <xdr:nvPicPr>
        <xdr:cNvPr id="2" name="Image 1">
          <a:extLst>
            <a:ext uri="{FF2B5EF4-FFF2-40B4-BE49-F238E27FC236}">
              <a16:creationId xmlns:a16="http://schemas.microsoft.com/office/drawing/2014/main" id="{F4F73F3B-281B-43F0-9E6B-642534FD61EF}"/>
            </a:ext>
          </a:extLst>
        </xdr:cNvPr>
        <xdr:cNvPicPr>
          <a:picLocks noChangeAspect="1"/>
        </xdr:cNvPicPr>
      </xdr:nvPicPr>
      <xdr:blipFill>
        <a:blip xmlns:r="http://schemas.openxmlformats.org/officeDocument/2006/relationships" r:embed="rId1"/>
        <a:stretch>
          <a:fillRect/>
        </a:stretch>
      </xdr:blipFill>
      <xdr:spPr>
        <a:xfrm>
          <a:off x="57150" y="1"/>
          <a:ext cx="2990849" cy="5313256"/>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0</xdr:colOff>
      <xdr:row>22</xdr:row>
      <xdr:rowOff>75756</xdr:rowOff>
    </xdr:to>
    <xdr:pic>
      <xdr:nvPicPr>
        <xdr:cNvPr id="2" name="Image 1">
          <a:extLst>
            <a:ext uri="{FF2B5EF4-FFF2-40B4-BE49-F238E27FC236}">
              <a16:creationId xmlns:a16="http://schemas.microsoft.com/office/drawing/2014/main" id="{B55D9870-5420-574A-8C08-0059252B3C33}"/>
            </a:ext>
          </a:extLst>
        </xdr:cNvPr>
        <xdr:cNvPicPr>
          <a:picLocks noChangeAspect="1"/>
        </xdr:cNvPicPr>
      </xdr:nvPicPr>
      <xdr:blipFill>
        <a:blip xmlns:r="http://schemas.openxmlformats.org/officeDocument/2006/relationships" r:embed="rId1"/>
        <a:stretch>
          <a:fillRect/>
        </a:stretch>
      </xdr:blipFill>
      <xdr:spPr>
        <a:xfrm>
          <a:off x="0" y="0"/>
          <a:ext cx="3090863" cy="5295457"/>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95251</xdr:colOff>
      <xdr:row>0</xdr:row>
      <xdr:rowOff>395288</xdr:rowOff>
    </xdr:from>
    <xdr:to>
      <xdr:col>1</xdr:col>
      <xdr:colOff>457201</xdr:colOff>
      <xdr:row>0</xdr:row>
      <xdr:rowOff>1229678</xdr:rowOff>
    </xdr:to>
    <xdr:pic>
      <xdr:nvPicPr>
        <xdr:cNvPr id="3" name="Image 2">
          <a:extLst>
            <a:ext uri="{FF2B5EF4-FFF2-40B4-BE49-F238E27FC236}">
              <a16:creationId xmlns:a16="http://schemas.microsoft.com/office/drawing/2014/main" id="{2BF99353-5269-4F9D-8B45-AD79C5E7DF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1" y="395288"/>
          <a:ext cx="1390650" cy="834390"/>
        </a:xfrm>
        <a:prstGeom prst="rect">
          <a:avLst/>
        </a:prstGeom>
      </xdr:spPr>
    </xdr:pic>
    <xdr:clientData/>
  </xdr:twoCellAnchor>
  <xdr:twoCellAnchor editAs="oneCell">
    <xdr:from>
      <xdr:col>8</xdr:col>
      <xdr:colOff>514349</xdr:colOff>
      <xdr:row>0</xdr:row>
      <xdr:rowOff>390526</xdr:rowOff>
    </xdr:from>
    <xdr:to>
      <xdr:col>9</xdr:col>
      <xdr:colOff>567780</xdr:colOff>
      <xdr:row>0</xdr:row>
      <xdr:rowOff>1185864</xdr:rowOff>
    </xdr:to>
    <xdr:pic>
      <xdr:nvPicPr>
        <xdr:cNvPr id="5" name="Image 4">
          <a:extLst>
            <a:ext uri="{FF2B5EF4-FFF2-40B4-BE49-F238E27FC236}">
              <a16:creationId xmlns:a16="http://schemas.microsoft.com/office/drawing/2014/main" id="{E93A8528-3EE6-4FCC-A01C-D4F8CD54655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67587" y="390526"/>
          <a:ext cx="820193" cy="795338"/>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100012</xdr:colOff>
      <xdr:row>0</xdr:row>
      <xdr:rowOff>404812</xdr:rowOff>
    </xdr:from>
    <xdr:to>
      <xdr:col>1</xdr:col>
      <xdr:colOff>461962</xdr:colOff>
      <xdr:row>0</xdr:row>
      <xdr:rowOff>1239202</xdr:rowOff>
    </xdr:to>
    <xdr:pic>
      <xdr:nvPicPr>
        <xdr:cNvPr id="2" name="Image 1">
          <a:extLst>
            <a:ext uri="{FF2B5EF4-FFF2-40B4-BE49-F238E27FC236}">
              <a16:creationId xmlns:a16="http://schemas.microsoft.com/office/drawing/2014/main" id="{DB4A2F6B-3712-4A2D-B189-BD2F01785C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012" y="404812"/>
          <a:ext cx="1390650" cy="834390"/>
        </a:xfrm>
        <a:prstGeom prst="rect">
          <a:avLst/>
        </a:prstGeom>
      </xdr:spPr>
    </xdr:pic>
    <xdr:clientData/>
  </xdr:twoCellAnchor>
  <xdr:twoCellAnchor editAs="oneCell">
    <xdr:from>
      <xdr:col>8</xdr:col>
      <xdr:colOff>519110</xdr:colOff>
      <xdr:row>0</xdr:row>
      <xdr:rowOff>400050</xdr:rowOff>
    </xdr:from>
    <xdr:to>
      <xdr:col>9</xdr:col>
      <xdr:colOff>572541</xdr:colOff>
      <xdr:row>0</xdr:row>
      <xdr:rowOff>1195388</xdr:rowOff>
    </xdr:to>
    <xdr:pic>
      <xdr:nvPicPr>
        <xdr:cNvPr id="3" name="Image 2">
          <a:extLst>
            <a:ext uri="{FF2B5EF4-FFF2-40B4-BE49-F238E27FC236}">
              <a16:creationId xmlns:a16="http://schemas.microsoft.com/office/drawing/2014/main" id="{28023DE1-F550-4AD7-989D-BCBE5B1290A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72348" y="400050"/>
          <a:ext cx="820193" cy="7953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295274</xdr:rowOff>
    </xdr:from>
    <xdr:to>
      <xdr:col>1</xdr:col>
      <xdr:colOff>576263</xdr:colOff>
      <xdr:row>0</xdr:row>
      <xdr:rowOff>1152442</xdr:rowOff>
    </xdr:to>
    <xdr:pic>
      <xdr:nvPicPr>
        <xdr:cNvPr id="2" name="Image 1">
          <a:extLst>
            <a:ext uri="{FF2B5EF4-FFF2-40B4-BE49-F238E27FC236}">
              <a16:creationId xmlns:a16="http://schemas.microsoft.com/office/drawing/2014/main" id="{6EDDB643-3644-48C2-84A6-050CCB666B80}"/>
            </a:ext>
          </a:extLst>
        </xdr:cNvPr>
        <xdr:cNvPicPr>
          <a:picLocks noChangeAspect="1"/>
        </xdr:cNvPicPr>
      </xdr:nvPicPr>
      <xdr:blipFill>
        <a:blip xmlns:r="http://schemas.openxmlformats.org/officeDocument/2006/relationships" r:embed="rId1"/>
        <a:stretch>
          <a:fillRect/>
        </a:stretch>
      </xdr:blipFill>
      <xdr:spPr>
        <a:xfrm>
          <a:off x="104775" y="295274"/>
          <a:ext cx="1233488" cy="790493"/>
        </a:xfrm>
        <a:prstGeom prst="rect">
          <a:avLst/>
        </a:prstGeom>
      </xdr:spPr>
    </xdr:pic>
    <xdr:clientData/>
  </xdr:twoCellAnchor>
  <xdr:twoCellAnchor editAs="oneCell">
    <xdr:from>
      <xdr:col>9</xdr:col>
      <xdr:colOff>509590</xdr:colOff>
      <xdr:row>0</xdr:row>
      <xdr:rowOff>295275</xdr:rowOff>
    </xdr:from>
    <xdr:to>
      <xdr:col>10</xdr:col>
      <xdr:colOff>476250</xdr:colOff>
      <xdr:row>0</xdr:row>
      <xdr:rowOff>1061357</xdr:rowOff>
    </xdr:to>
    <xdr:pic>
      <xdr:nvPicPr>
        <xdr:cNvPr id="3" name="Image 2">
          <a:extLst>
            <a:ext uri="{FF2B5EF4-FFF2-40B4-BE49-F238E27FC236}">
              <a16:creationId xmlns:a16="http://schemas.microsoft.com/office/drawing/2014/main" id="{5958E27A-10E8-43E2-A717-83CAE1EBBDCE}"/>
            </a:ext>
          </a:extLst>
        </xdr:cNvPr>
        <xdr:cNvPicPr>
          <a:picLocks noChangeAspect="1"/>
        </xdr:cNvPicPr>
      </xdr:nvPicPr>
      <xdr:blipFill>
        <a:blip xmlns:r="http://schemas.openxmlformats.org/officeDocument/2006/relationships" r:embed="rId2"/>
        <a:stretch>
          <a:fillRect/>
        </a:stretch>
      </xdr:blipFill>
      <xdr:spPr>
        <a:xfrm>
          <a:off x="7839078" y="295275"/>
          <a:ext cx="781047" cy="766082"/>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104775</xdr:colOff>
      <xdr:row>0</xdr:row>
      <xdr:rowOff>438149</xdr:rowOff>
    </xdr:from>
    <xdr:to>
      <xdr:col>1</xdr:col>
      <xdr:colOff>466725</xdr:colOff>
      <xdr:row>0</xdr:row>
      <xdr:rowOff>1272539</xdr:rowOff>
    </xdr:to>
    <xdr:pic>
      <xdr:nvPicPr>
        <xdr:cNvPr id="2" name="Image 1">
          <a:extLst>
            <a:ext uri="{FF2B5EF4-FFF2-40B4-BE49-F238E27FC236}">
              <a16:creationId xmlns:a16="http://schemas.microsoft.com/office/drawing/2014/main" id="{BAEED074-AF62-4BE3-891E-B9813624B0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438149"/>
          <a:ext cx="1390650" cy="834390"/>
        </a:xfrm>
        <a:prstGeom prst="rect">
          <a:avLst/>
        </a:prstGeom>
      </xdr:spPr>
    </xdr:pic>
    <xdr:clientData/>
  </xdr:twoCellAnchor>
  <xdr:twoCellAnchor editAs="oneCell">
    <xdr:from>
      <xdr:col>8</xdr:col>
      <xdr:colOff>523873</xdr:colOff>
      <xdr:row>0</xdr:row>
      <xdr:rowOff>433387</xdr:rowOff>
    </xdr:from>
    <xdr:to>
      <xdr:col>9</xdr:col>
      <xdr:colOff>577304</xdr:colOff>
      <xdr:row>0</xdr:row>
      <xdr:rowOff>1228725</xdr:rowOff>
    </xdr:to>
    <xdr:pic>
      <xdr:nvPicPr>
        <xdr:cNvPr id="3" name="Image 2">
          <a:extLst>
            <a:ext uri="{FF2B5EF4-FFF2-40B4-BE49-F238E27FC236}">
              <a16:creationId xmlns:a16="http://schemas.microsoft.com/office/drawing/2014/main" id="{8FC613B3-B386-4CBC-B2EF-BE537E376F3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77111" y="433387"/>
          <a:ext cx="820193" cy="795338"/>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147638</xdr:colOff>
      <xdr:row>0</xdr:row>
      <xdr:rowOff>442912</xdr:rowOff>
    </xdr:from>
    <xdr:to>
      <xdr:col>1</xdr:col>
      <xdr:colOff>509588</xdr:colOff>
      <xdr:row>0</xdr:row>
      <xdr:rowOff>1277302</xdr:rowOff>
    </xdr:to>
    <xdr:pic>
      <xdr:nvPicPr>
        <xdr:cNvPr id="2" name="Image 1">
          <a:extLst>
            <a:ext uri="{FF2B5EF4-FFF2-40B4-BE49-F238E27FC236}">
              <a16:creationId xmlns:a16="http://schemas.microsoft.com/office/drawing/2014/main" id="{0A593DBC-3DCD-4E64-BFAA-7B79B89105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7638" y="442912"/>
          <a:ext cx="1390650" cy="834390"/>
        </a:xfrm>
        <a:prstGeom prst="rect">
          <a:avLst/>
        </a:prstGeom>
      </xdr:spPr>
    </xdr:pic>
    <xdr:clientData/>
  </xdr:twoCellAnchor>
  <xdr:twoCellAnchor editAs="oneCell">
    <xdr:from>
      <xdr:col>8</xdr:col>
      <xdr:colOff>566736</xdr:colOff>
      <xdr:row>0</xdr:row>
      <xdr:rowOff>438150</xdr:rowOff>
    </xdr:from>
    <xdr:to>
      <xdr:col>9</xdr:col>
      <xdr:colOff>620167</xdr:colOff>
      <xdr:row>0</xdr:row>
      <xdr:rowOff>1233488</xdr:rowOff>
    </xdr:to>
    <xdr:pic>
      <xdr:nvPicPr>
        <xdr:cNvPr id="3" name="Image 2">
          <a:extLst>
            <a:ext uri="{FF2B5EF4-FFF2-40B4-BE49-F238E27FC236}">
              <a16:creationId xmlns:a16="http://schemas.microsoft.com/office/drawing/2014/main" id="{26FCB0EB-F730-4888-84BE-6AF5CB3C94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9974" y="438150"/>
          <a:ext cx="820193" cy="795338"/>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95251</xdr:colOff>
      <xdr:row>0</xdr:row>
      <xdr:rowOff>395288</xdr:rowOff>
    </xdr:from>
    <xdr:to>
      <xdr:col>1</xdr:col>
      <xdr:colOff>457201</xdr:colOff>
      <xdr:row>0</xdr:row>
      <xdr:rowOff>1229678</xdr:rowOff>
    </xdr:to>
    <xdr:pic>
      <xdr:nvPicPr>
        <xdr:cNvPr id="2" name="Image 1">
          <a:extLst>
            <a:ext uri="{FF2B5EF4-FFF2-40B4-BE49-F238E27FC236}">
              <a16:creationId xmlns:a16="http://schemas.microsoft.com/office/drawing/2014/main" id="{77B9671B-D178-4673-A1EC-21E0EBE93A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1" y="395288"/>
          <a:ext cx="1390650" cy="834390"/>
        </a:xfrm>
        <a:prstGeom prst="rect">
          <a:avLst/>
        </a:prstGeom>
      </xdr:spPr>
    </xdr:pic>
    <xdr:clientData/>
  </xdr:twoCellAnchor>
  <xdr:twoCellAnchor editAs="oneCell">
    <xdr:from>
      <xdr:col>8</xdr:col>
      <xdr:colOff>514349</xdr:colOff>
      <xdr:row>0</xdr:row>
      <xdr:rowOff>390526</xdr:rowOff>
    </xdr:from>
    <xdr:to>
      <xdr:col>9</xdr:col>
      <xdr:colOff>567780</xdr:colOff>
      <xdr:row>0</xdr:row>
      <xdr:rowOff>1185864</xdr:rowOff>
    </xdr:to>
    <xdr:pic>
      <xdr:nvPicPr>
        <xdr:cNvPr id="3" name="Image 2">
          <a:extLst>
            <a:ext uri="{FF2B5EF4-FFF2-40B4-BE49-F238E27FC236}">
              <a16:creationId xmlns:a16="http://schemas.microsoft.com/office/drawing/2014/main" id="{DFB53910-2FEC-4ED2-8957-9270E542D73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62824" y="390526"/>
          <a:ext cx="820194" cy="795338"/>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100012</xdr:colOff>
      <xdr:row>0</xdr:row>
      <xdr:rowOff>404812</xdr:rowOff>
    </xdr:from>
    <xdr:to>
      <xdr:col>1</xdr:col>
      <xdr:colOff>461962</xdr:colOff>
      <xdr:row>0</xdr:row>
      <xdr:rowOff>1239202</xdr:rowOff>
    </xdr:to>
    <xdr:pic>
      <xdr:nvPicPr>
        <xdr:cNvPr id="2" name="Image 1">
          <a:extLst>
            <a:ext uri="{FF2B5EF4-FFF2-40B4-BE49-F238E27FC236}">
              <a16:creationId xmlns:a16="http://schemas.microsoft.com/office/drawing/2014/main" id="{CF8F4E7F-9497-4A36-AD9B-A19BB43512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012" y="404812"/>
          <a:ext cx="1390650" cy="834390"/>
        </a:xfrm>
        <a:prstGeom prst="rect">
          <a:avLst/>
        </a:prstGeom>
      </xdr:spPr>
    </xdr:pic>
    <xdr:clientData/>
  </xdr:twoCellAnchor>
  <xdr:twoCellAnchor editAs="oneCell">
    <xdr:from>
      <xdr:col>8</xdr:col>
      <xdr:colOff>519110</xdr:colOff>
      <xdr:row>0</xdr:row>
      <xdr:rowOff>400050</xdr:rowOff>
    </xdr:from>
    <xdr:to>
      <xdr:col>9</xdr:col>
      <xdr:colOff>572541</xdr:colOff>
      <xdr:row>0</xdr:row>
      <xdr:rowOff>1195388</xdr:rowOff>
    </xdr:to>
    <xdr:pic>
      <xdr:nvPicPr>
        <xdr:cNvPr id="3" name="Image 2">
          <a:extLst>
            <a:ext uri="{FF2B5EF4-FFF2-40B4-BE49-F238E27FC236}">
              <a16:creationId xmlns:a16="http://schemas.microsoft.com/office/drawing/2014/main" id="{45A8E5C6-ED40-4C23-9F5D-28B987F219F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67585" y="400050"/>
          <a:ext cx="820194" cy="795338"/>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104775</xdr:colOff>
      <xdr:row>0</xdr:row>
      <xdr:rowOff>438149</xdr:rowOff>
    </xdr:from>
    <xdr:to>
      <xdr:col>1</xdr:col>
      <xdr:colOff>466725</xdr:colOff>
      <xdr:row>0</xdr:row>
      <xdr:rowOff>1272539</xdr:rowOff>
    </xdr:to>
    <xdr:pic>
      <xdr:nvPicPr>
        <xdr:cNvPr id="2" name="Image 1">
          <a:extLst>
            <a:ext uri="{FF2B5EF4-FFF2-40B4-BE49-F238E27FC236}">
              <a16:creationId xmlns:a16="http://schemas.microsoft.com/office/drawing/2014/main" id="{5A63E522-B1DD-469F-99EE-CF8021DA6E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438149"/>
          <a:ext cx="1390650" cy="834390"/>
        </a:xfrm>
        <a:prstGeom prst="rect">
          <a:avLst/>
        </a:prstGeom>
      </xdr:spPr>
    </xdr:pic>
    <xdr:clientData/>
  </xdr:twoCellAnchor>
  <xdr:twoCellAnchor editAs="oneCell">
    <xdr:from>
      <xdr:col>8</xdr:col>
      <xdr:colOff>523873</xdr:colOff>
      <xdr:row>0</xdr:row>
      <xdr:rowOff>433387</xdr:rowOff>
    </xdr:from>
    <xdr:to>
      <xdr:col>9</xdr:col>
      <xdr:colOff>577304</xdr:colOff>
      <xdr:row>0</xdr:row>
      <xdr:rowOff>1228725</xdr:rowOff>
    </xdr:to>
    <xdr:pic>
      <xdr:nvPicPr>
        <xdr:cNvPr id="3" name="Image 2">
          <a:extLst>
            <a:ext uri="{FF2B5EF4-FFF2-40B4-BE49-F238E27FC236}">
              <a16:creationId xmlns:a16="http://schemas.microsoft.com/office/drawing/2014/main" id="{80338995-C2C5-47CF-A368-2CAB45A5E2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72348" y="433387"/>
          <a:ext cx="820194" cy="795338"/>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147638</xdr:colOff>
      <xdr:row>0</xdr:row>
      <xdr:rowOff>442912</xdr:rowOff>
    </xdr:from>
    <xdr:to>
      <xdr:col>1</xdr:col>
      <xdr:colOff>509588</xdr:colOff>
      <xdr:row>0</xdr:row>
      <xdr:rowOff>1277302</xdr:rowOff>
    </xdr:to>
    <xdr:pic>
      <xdr:nvPicPr>
        <xdr:cNvPr id="2" name="Image 1">
          <a:extLst>
            <a:ext uri="{FF2B5EF4-FFF2-40B4-BE49-F238E27FC236}">
              <a16:creationId xmlns:a16="http://schemas.microsoft.com/office/drawing/2014/main" id="{DB9B5F21-913D-48D5-BF15-9E09AA520D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7638" y="442912"/>
          <a:ext cx="1390650" cy="834390"/>
        </a:xfrm>
        <a:prstGeom prst="rect">
          <a:avLst/>
        </a:prstGeom>
      </xdr:spPr>
    </xdr:pic>
    <xdr:clientData/>
  </xdr:twoCellAnchor>
  <xdr:twoCellAnchor editAs="oneCell">
    <xdr:from>
      <xdr:col>8</xdr:col>
      <xdr:colOff>566736</xdr:colOff>
      <xdr:row>0</xdr:row>
      <xdr:rowOff>438150</xdr:rowOff>
    </xdr:from>
    <xdr:to>
      <xdr:col>9</xdr:col>
      <xdr:colOff>620167</xdr:colOff>
      <xdr:row>0</xdr:row>
      <xdr:rowOff>1233488</xdr:rowOff>
    </xdr:to>
    <xdr:pic>
      <xdr:nvPicPr>
        <xdr:cNvPr id="3" name="Image 2">
          <a:extLst>
            <a:ext uri="{FF2B5EF4-FFF2-40B4-BE49-F238E27FC236}">
              <a16:creationId xmlns:a16="http://schemas.microsoft.com/office/drawing/2014/main" id="{69AEEA21-FA45-48D0-8017-9FCA4CAD4BE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5211" y="438150"/>
          <a:ext cx="820194" cy="795338"/>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95251</xdr:colOff>
      <xdr:row>0</xdr:row>
      <xdr:rowOff>395288</xdr:rowOff>
    </xdr:from>
    <xdr:to>
      <xdr:col>1</xdr:col>
      <xdr:colOff>457201</xdr:colOff>
      <xdr:row>0</xdr:row>
      <xdr:rowOff>1229678</xdr:rowOff>
    </xdr:to>
    <xdr:pic>
      <xdr:nvPicPr>
        <xdr:cNvPr id="2" name="Image 1">
          <a:extLst>
            <a:ext uri="{FF2B5EF4-FFF2-40B4-BE49-F238E27FC236}">
              <a16:creationId xmlns:a16="http://schemas.microsoft.com/office/drawing/2014/main" id="{BC21A118-7C35-4608-B2F7-8926438300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1" y="395288"/>
          <a:ext cx="1390650" cy="834390"/>
        </a:xfrm>
        <a:prstGeom prst="rect">
          <a:avLst/>
        </a:prstGeom>
      </xdr:spPr>
    </xdr:pic>
    <xdr:clientData/>
  </xdr:twoCellAnchor>
  <xdr:twoCellAnchor editAs="oneCell">
    <xdr:from>
      <xdr:col>8</xdr:col>
      <xdr:colOff>514349</xdr:colOff>
      <xdr:row>0</xdr:row>
      <xdr:rowOff>390526</xdr:rowOff>
    </xdr:from>
    <xdr:to>
      <xdr:col>9</xdr:col>
      <xdr:colOff>567780</xdr:colOff>
      <xdr:row>0</xdr:row>
      <xdr:rowOff>1185864</xdr:rowOff>
    </xdr:to>
    <xdr:pic>
      <xdr:nvPicPr>
        <xdr:cNvPr id="3" name="Image 2">
          <a:extLst>
            <a:ext uri="{FF2B5EF4-FFF2-40B4-BE49-F238E27FC236}">
              <a16:creationId xmlns:a16="http://schemas.microsoft.com/office/drawing/2014/main" id="{68FD0972-BAE3-4C3A-AFF9-DA765DFF303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62824" y="390526"/>
          <a:ext cx="820194" cy="795338"/>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100012</xdr:colOff>
      <xdr:row>0</xdr:row>
      <xdr:rowOff>404812</xdr:rowOff>
    </xdr:from>
    <xdr:to>
      <xdr:col>1</xdr:col>
      <xdr:colOff>461962</xdr:colOff>
      <xdr:row>0</xdr:row>
      <xdr:rowOff>1239202</xdr:rowOff>
    </xdr:to>
    <xdr:pic>
      <xdr:nvPicPr>
        <xdr:cNvPr id="2" name="Image 1">
          <a:extLst>
            <a:ext uri="{FF2B5EF4-FFF2-40B4-BE49-F238E27FC236}">
              <a16:creationId xmlns:a16="http://schemas.microsoft.com/office/drawing/2014/main" id="{039F00AB-3C1F-4A3D-AC23-616FD0C608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012" y="404812"/>
          <a:ext cx="1390650" cy="834390"/>
        </a:xfrm>
        <a:prstGeom prst="rect">
          <a:avLst/>
        </a:prstGeom>
      </xdr:spPr>
    </xdr:pic>
    <xdr:clientData/>
  </xdr:twoCellAnchor>
  <xdr:twoCellAnchor editAs="oneCell">
    <xdr:from>
      <xdr:col>8</xdr:col>
      <xdr:colOff>519110</xdr:colOff>
      <xdr:row>0</xdr:row>
      <xdr:rowOff>400050</xdr:rowOff>
    </xdr:from>
    <xdr:to>
      <xdr:col>9</xdr:col>
      <xdr:colOff>572541</xdr:colOff>
      <xdr:row>0</xdr:row>
      <xdr:rowOff>1195388</xdr:rowOff>
    </xdr:to>
    <xdr:pic>
      <xdr:nvPicPr>
        <xdr:cNvPr id="3" name="Image 2">
          <a:extLst>
            <a:ext uri="{FF2B5EF4-FFF2-40B4-BE49-F238E27FC236}">
              <a16:creationId xmlns:a16="http://schemas.microsoft.com/office/drawing/2014/main" id="{E576D579-4F18-45AD-B5ED-C481A24ACE8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67585" y="400050"/>
          <a:ext cx="820194" cy="795338"/>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104775</xdr:colOff>
      <xdr:row>0</xdr:row>
      <xdr:rowOff>438149</xdr:rowOff>
    </xdr:from>
    <xdr:to>
      <xdr:col>1</xdr:col>
      <xdr:colOff>466725</xdr:colOff>
      <xdr:row>0</xdr:row>
      <xdr:rowOff>1272539</xdr:rowOff>
    </xdr:to>
    <xdr:pic>
      <xdr:nvPicPr>
        <xdr:cNvPr id="2" name="Image 1">
          <a:extLst>
            <a:ext uri="{FF2B5EF4-FFF2-40B4-BE49-F238E27FC236}">
              <a16:creationId xmlns:a16="http://schemas.microsoft.com/office/drawing/2014/main" id="{D079C703-3DB2-42E0-AE75-248E3F7081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438149"/>
          <a:ext cx="1390650" cy="834390"/>
        </a:xfrm>
        <a:prstGeom prst="rect">
          <a:avLst/>
        </a:prstGeom>
      </xdr:spPr>
    </xdr:pic>
    <xdr:clientData/>
  </xdr:twoCellAnchor>
  <xdr:twoCellAnchor editAs="oneCell">
    <xdr:from>
      <xdr:col>8</xdr:col>
      <xdr:colOff>523873</xdr:colOff>
      <xdr:row>0</xdr:row>
      <xdr:rowOff>433387</xdr:rowOff>
    </xdr:from>
    <xdr:to>
      <xdr:col>9</xdr:col>
      <xdr:colOff>577304</xdr:colOff>
      <xdr:row>0</xdr:row>
      <xdr:rowOff>1228725</xdr:rowOff>
    </xdr:to>
    <xdr:pic>
      <xdr:nvPicPr>
        <xdr:cNvPr id="3" name="Image 2">
          <a:extLst>
            <a:ext uri="{FF2B5EF4-FFF2-40B4-BE49-F238E27FC236}">
              <a16:creationId xmlns:a16="http://schemas.microsoft.com/office/drawing/2014/main" id="{7902AEEE-2ED9-4FA7-B74D-EDDE76CD8F7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72348" y="433387"/>
          <a:ext cx="820194" cy="795338"/>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147638</xdr:colOff>
      <xdr:row>0</xdr:row>
      <xdr:rowOff>442912</xdr:rowOff>
    </xdr:from>
    <xdr:to>
      <xdr:col>1</xdr:col>
      <xdr:colOff>509588</xdr:colOff>
      <xdr:row>0</xdr:row>
      <xdr:rowOff>1277302</xdr:rowOff>
    </xdr:to>
    <xdr:pic>
      <xdr:nvPicPr>
        <xdr:cNvPr id="2" name="Image 1">
          <a:extLst>
            <a:ext uri="{FF2B5EF4-FFF2-40B4-BE49-F238E27FC236}">
              <a16:creationId xmlns:a16="http://schemas.microsoft.com/office/drawing/2014/main" id="{32F98FEB-2B5C-45E0-A610-762AAE5C53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7638" y="442912"/>
          <a:ext cx="1390650" cy="834390"/>
        </a:xfrm>
        <a:prstGeom prst="rect">
          <a:avLst/>
        </a:prstGeom>
      </xdr:spPr>
    </xdr:pic>
    <xdr:clientData/>
  </xdr:twoCellAnchor>
  <xdr:twoCellAnchor editAs="oneCell">
    <xdr:from>
      <xdr:col>8</xdr:col>
      <xdr:colOff>566736</xdr:colOff>
      <xdr:row>0</xdr:row>
      <xdr:rowOff>438150</xdr:rowOff>
    </xdr:from>
    <xdr:to>
      <xdr:col>9</xdr:col>
      <xdr:colOff>620167</xdr:colOff>
      <xdr:row>0</xdr:row>
      <xdr:rowOff>1233488</xdr:rowOff>
    </xdr:to>
    <xdr:pic>
      <xdr:nvPicPr>
        <xdr:cNvPr id="3" name="Image 2">
          <a:extLst>
            <a:ext uri="{FF2B5EF4-FFF2-40B4-BE49-F238E27FC236}">
              <a16:creationId xmlns:a16="http://schemas.microsoft.com/office/drawing/2014/main" id="{B751543A-A445-4F21-89D5-473DBFAFE7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5211" y="438150"/>
          <a:ext cx="820194" cy="7953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774281</xdr:colOff>
      <xdr:row>23</xdr:row>
      <xdr:rowOff>14287</xdr:rowOff>
    </xdr:to>
    <xdr:pic>
      <xdr:nvPicPr>
        <xdr:cNvPr id="3" name="Imag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1" y="0"/>
          <a:ext cx="3093618" cy="5267325"/>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95251</xdr:colOff>
      <xdr:row>0</xdr:row>
      <xdr:rowOff>395288</xdr:rowOff>
    </xdr:from>
    <xdr:to>
      <xdr:col>1</xdr:col>
      <xdr:colOff>457201</xdr:colOff>
      <xdr:row>0</xdr:row>
      <xdr:rowOff>1229678</xdr:rowOff>
    </xdr:to>
    <xdr:pic>
      <xdr:nvPicPr>
        <xdr:cNvPr id="2" name="Image 1">
          <a:extLst>
            <a:ext uri="{FF2B5EF4-FFF2-40B4-BE49-F238E27FC236}">
              <a16:creationId xmlns:a16="http://schemas.microsoft.com/office/drawing/2014/main" id="{DE3D300F-ADE4-4BDC-A46C-CDC1516D3E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1" y="395288"/>
          <a:ext cx="1390650" cy="834390"/>
        </a:xfrm>
        <a:prstGeom prst="rect">
          <a:avLst/>
        </a:prstGeom>
      </xdr:spPr>
    </xdr:pic>
    <xdr:clientData/>
  </xdr:twoCellAnchor>
  <xdr:twoCellAnchor editAs="oneCell">
    <xdr:from>
      <xdr:col>8</xdr:col>
      <xdr:colOff>514349</xdr:colOff>
      <xdr:row>0</xdr:row>
      <xdr:rowOff>390526</xdr:rowOff>
    </xdr:from>
    <xdr:to>
      <xdr:col>9</xdr:col>
      <xdr:colOff>567780</xdr:colOff>
      <xdr:row>0</xdr:row>
      <xdr:rowOff>1185864</xdr:rowOff>
    </xdr:to>
    <xdr:pic>
      <xdr:nvPicPr>
        <xdr:cNvPr id="3" name="Image 2">
          <a:extLst>
            <a:ext uri="{FF2B5EF4-FFF2-40B4-BE49-F238E27FC236}">
              <a16:creationId xmlns:a16="http://schemas.microsoft.com/office/drawing/2014/main" id="{5724F5F1-D35F-4F12-87BB-FB0542512D1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62824" y="390526"/>
          <a:ext cx="820194" cy="795338"/>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100012</xdr:colOff>
      <xdr:row>0</xdr:row>
      <xdr:rowOff>404812</xdr:rowOff>
    </xdr:from>
    <xdr:to>
      <xdr:col>1</xdr:col>
      <xdr:colOff>461962</xdr:colOff>
      <xdr:row>0</xdr:row>
      <xdr:rowOff>1239202</xdr:rowOff>
    </xdr:to>
    <xdr:pic>
      <xdr:nvPicPr>
        <xdr:cNvPr id="2" name="Image 1">
          <a:extLst>
            <a:ext uri="{FF2B5EF4-FFF2-40B4-BE49-F238E27FC236}">
              <a16:creationId xmlns:a16="http://schemas.microsoft.com/office/drawing/2014/main" id="{6BA01E56-8C28-410B-8956-DF2511CD6F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012" y="404812"/>
          <a:ext cx="1390650" cy="834390"/>
        </a:xfrm>
        <a:prstGeom prst="rect">
          <a:avLst/>
        </a:prstGeom>
      </xdr:spPr>
    </xdr:pic>
    <xdr:clientData/>
  </xdr:twoCellAnchor>
  <xdr:twoCellAnchor editAs="oneCell">
    <xdr:from>
      <xdr:col>8</xdr:col>
      <xdr:colOff>519110</xdr:colOff>
      <xdr:row>0</xdr:row>
      <xdr:rowOff>400050</xdr:rowOff>
    </xdr:from>
    <xdr:to>
      <xdr:col>9</xdr:col>
      <xdr:colOff>572541</xdr:colOff>
      <xdr:row>0</xdr:row>
      <xdr:rowOff>1195388</xdr:rowOff>
    </xdr:to>
    <xdr:pic>
      <xdr:nvPicPr>
        <xdr:cNvPr id="3" name="Image 2">
          <a:extLst>
            <a:ext uri="{FF2B5EF4-FFF2-40B4-BE49-F238E27FC236}">
              <a16:creationId xmlns:a16="http://schemas.microsoft.com/office/drawing/2014/main" id="{CD2E38C9-5B2A-4E05-89BD-3EEE9456BF3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67585" y="400050"/>
          <a:ext cx="820194" cy="795338"/>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104775</xdr:colOff>
      <xdr:row>0</xdr:row>
      <xdr:rowOff>438149</xdr:rowOff>
    </xdr:from>
    <xdr:to>
      <xdr:col>1</xdr:col>
      <xdr:colOff>466725</xdr:colOff>
      <xdr:row>0</xdr:row>
      <xdr:rowOff>1272539</xdr:rowOff>
    </xdr:to>
    <xdr:pic>
      <xdr:nvPicPr>
        <xdr:cNvPr id="2" name="Image 1">
          <a:extLst>
            <a:ext uri="{FF2B5EF4-FFF2-40B4-BE49-F238E27FC236}">
              <a16:creationId xmlns:a16="http://schemas.microsoft.com/office/drawing/2014/main" id="{D51E8107-35DB-44C6-82E7-51B7C526E5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438149"/>
          <a:ext cx="1390650" cy="834390"/>
        </a:xfrm>
        <a:prstGeom prst="rect">
          <a:avLst/>
        </a:prstGeom>
      </xdr:spPr>
    </xdr:pic>
    <xdr:clientData/>
  </xdr:twoCellAnchor>
  <xdr:twoCellAnchor editAs="oneCell">
    <xdr:from>
      <xdr:col>8</xdr:col>
      <xdr:colOff>523873</xdr:colOff>
      <xdr:row>0</xdr:row>
      <xdr:rowOff>433387</xdr:rowOff>
    </xdr:from>
    <xdr:to>
      <xdr:col>9</xdr:col>
      <xdr:colOff>577304</xdr:colOff>
      <xdr:row>0</xdr:row>
      <xdr:rowOff>1228725</xdr:rowOff>
    </xdr:to>
    <xdr:pic>
      <xdr:nvPicPr>
        <xdr:cNvPr id="3" name="Image 2">
          <a:extLst>
            <a:ext uri="{FF2B5EF4-FFF2-40B4-BE49-F238E27FC236}">
              <a16:creationId xmlns:a16="http://schemas.microsoft.com/office/drawing/2014/main" id="{ADDE9CB4-E6B3-412A-9A82-0712B04862D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72348" y="433387"/>
          <a:ext cx="820194" cy="795338"/>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147638</xdr:colOff>
      <xdr:row>0</xdr:row>
      <xdr:rowOff>442912</xdr:rowOff>
    </xdr:from>
    <xdr:to>
      <xdr:col>1</xdr:col>
      <xdr:colOff>509588</xdr:colOff>
      <xdr:row>0</xdr:row>
      <xdr:rowOff>1277302</xdr:rowOff>
    </xdr:to>
    <xdr:pic>
      <xdr:nvPicPr>
        <xdr:cNvPr id="2" name="Image 1">
          <a:extLst>
            <a:ext uri="{FF2B5EF4-FFF2-40B4-BE49-F238E27FC236}">
              <a16:creationId xmlns:a16="http://schemas.microsoft.com/office/drawing/2014/main" id="{EA3888A3-2453-4C83-91CC-02DCBFFA19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7638" y="442912"/>
          <a:ext cx="1390650" cy="834390"/>
        </a:xfrm>
        <a:prstGeom prst="rect">
          <a:avLst/>
        </a:prstGeom>
      </xdr:spPr>
    </xdr:pic>
    <xdr:clientData/>
  </xdr:twoCellAnchor>
  <xdr:twoCellAnchor editAs="oneCell">
    <xdr:from>
      <xdr:col>8</xdr:col>
      <xdr:colOff>566736</xdr:colOff>
      <xdr:row>0</xdr:row>
      <xdr:rowOff>438150</xdr:rowOff>
    </xdr:from>
    <xdr:to>
      <xdr:col>9</xdr:col>
      <xdr:colOff>620167</xdr:colOff>
      <xdr:row>0</xdr:row>
      <xdr:rowOff>1233488</xdr:rowOff>
    </xdr:to>
    <xdr:pic>
      <xdr:nvPicPr>
        <xdr:cNvPr id="3" name="Image 2">
          <a:extLst>
            <a:ext uri="{FF2B5EF4-FFF2-40B4-BE49-F238E27FC236}">
              <a16:creationId xmlns:a16="http://schemas.microsoft.com/office/drawing/2014/main" id="{F1ED81AE-E709-4AAB-BA63-A71A9ECEB05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5211" y="438150"/>
          <a:ext cx="820194" cy="795338"/>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95251</xdr:colOff>
      <xdr:row>0</xdr:row>
      <xdr:rowOff>395288</xdr:rowOff>
    </xdr:from>
    <xdr:to>
      <xdr:col>1</xdr:col>
      <xdr:colOff>457201</xdr:colOff>
      <xdr:row>0</xdr:row>
      <xdr:rowOff>1229678</xdr:rowOff>
    </xdr:to>
    <xdr:pic>
      <xdr:nvPicPr>
        <xdr:cNvPr id="2" name="Image 1">
          <a:extLst>
            <a:ext uri="{FF2B5EF4-FFF2-40B4-BE49-F238E27FC236}">
              <a16:creationId xmlns:a16="http://schemas.microsoft.com/office/drawing/2014/main" id="{EDDF1EE3-3CAA-4568-BF12-BDA8D81D0A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1" y="395288"/>
          <a:ext cx="1390650" cy="834390"/>
        </a:xfrm>
        <a:prstGeom prst="rect">
          <a:avLst/>
        </a:prstGeom>
      </xdr:spPr>
    </xdr:pic>
    <xdr:clientData/>
  </xdr:twoCellAnchor>
  <xdr:twoCellAnchor editAs="oneCell">
    <xdr:from>
      <xdr:col>8</xdr:col>
      <xdr:colOff>514349</xdr:colOff>
      <xdr:row>0</xdr:row>
      <xdr:rowOff>390526</xdr:rowOff>
    </xdr:from>
    <xdr:to>
      <xdr:col>9</xdr:col>
      <xdr:colOff>567780</xdr:colOff>
      <xdr:row>0</xdr:row>
      <xdr:rowOff>1185864</xdr:rowOff>
    </xdr:to>
    <xdr:pic>
      <xdr:nvPicPr>
        <xdr:cNvPr id="3" name="Image 2">
          <a:extLst>
            <a:ext uri="{FF2B5EF4-FFF2-40B4-BE49-F238E27FC236}">
              <a16:creationId xmlns:a16="http://schemas.microsoft.com/office/drawing/2014/main" id="{BFA01E9F-6F1D-41E1-BCB6-FBE300C9E56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62824" y="390526"/>
          <a:ext cx="820194" cy="795338"/>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100012</xdr:colOff>
      <xdr:row>0</xdr:row>
      <xdr:rowOff>404812</xdr:rowOff>
    </xdr:from>
    <xdr:to>
      <xdr:col>1</xdr:col>
      <xdr:colOff>461962</xdr:colOff>
      <xdr:row>0</xdr:row>
      <xdr:rowOff>1239202</xdr:rowOff>
    </xdr:to>
    <xdr:pic>
      <xdr:nvPicPr>
        <xdr:cNvPr id="2" name="Image 1">
          <a:extLst>
            <a:ext uri="{FF2B5EF4-FFF2-40B4-BE49-F238E27FC236}">
              <a16:creationId xmlns:a16="http://schemas.microsoft.com/office/drawing/2014/main" id="{97C13A3D-52AA-48FC-ABE5-E0909B82CA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012" y="404812"/>
          <a:ext cx="1390650" cy="834390"/>
        </a:xfrm>
        <a:prstGeom prst="rect">
          <a:avLst/>
        </a:prstGeom>
      </xdr:spPr>
    </xdr:pic>
    <xdr:clientData/>
  </xdr:twoCellAnchor>
  <xdr:twoCellAnchor editAs="oneCell">
    <xdr:from>
      <xdr:col>8</xdr:col>
      <xdr:colOff>519110</xdr:colOff>
      <xdr:row>0</xdr:row>
      <xdr:rowOff>400050</xdr:rowOff>
    </xdr:from>
    <xdr:to>
      <xdr:col>9</xdr:col>
      <xdr:colOff>572541</xdr:colOff>
      <xdr:row>0</xdr:row>
      <xdr:rowOff>1195388</xdr:rowOff>
    </xdr:to>
    <xdr:pic>
      <xdr:nvPicPr>
        <xdr:cNvPr id="3" name="Image 2">
          <a:extLst>
            <a:ext uri="{FF2B5EF4-FFF2-40B4-BE49-F238E27FC236}">
              <a16:creationId xmlns:a16="http://schemas.microsoft.com/office/drawing/2014/main" id="{CBF723BA-FFEB-4EAC-BFF4-2D1BCF2E613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67585" y="400050"/>
          <a:ext cx="820194" cy="795338"/>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104775</xdr:colOff>
      <xdr:row>0</xdr:row>
      <xdr:rowOff>438149</xdr:rowOff>
    </xdr:from>
    <xdr:to>
      <xdr:col>1</xdr:col>
      <xdr:colOff>466725</xdr:colOff>
      <xdr:row>0</xdr:row>
      <xdr:rowOff>1272539</xdr:rowOff>
    </xdr:to>
    <xdr:pic>
      <xdr:nvPicPr>
        <xdr:cNvPr id="2" name="Image 1">
          <a:extLst>
            <a:ext uri="{FF2B5EF4-FFF2-40B4-BE49-F238E27FC236}">
              <a16:creationId xmlns:a16="http://schemas.microsoft.com/office/drawing/2014/main" id="{69F77586-BE19-4D01-95E0-F30CCD2C42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438149"/>
          <a:ext cx="1390650" cy="834390"/>
        </a:xfrm>
        <a:prstGeom prst="rect">
          <a:avLst/>
        </a:prstGeom>
      </xdr:spPr>
    </xdr:pic>
    <xdr:clientData/>
  </xdr:twoCellAnchor>
  <xdr:twoCellAnchor editAs="oneCell">
    <xdr:from>
      <xdr:col>8</xdr:col>
      <xdr:colOff>523873</xdr:colOff>
      <xdr:row>0</xdr:row>
      <xdr:rowOff>433387</xdr:rowOff>
    </xdr:from>
    <xdr:to>
      <xdr:col>9</xdr:col>
      <xdr:colOff>577304</xdr:colOff>
      <xdr:row>0</xdr:row>
      <xdr:rowOff>1228725</xdr:rowOff>
    </xdr:to>
    <xdr:pic>
      <xdr:nvPicPr>
        <xdr:cNvPr id="3" name="Image 2">
          <a:extLst>
            <a:ext uri="{FF2B5EF4-FFF2-40B4-BE49-F238E27FC236}">
              <a16:creationId xmlns:a16="http://schemas.microsoft.com/office/drawing/2014/main" id="{EE29CD43-C20A-4F09-A195-0DADABCD303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72348" y="433387"/>
          <a:ext cx="820194" cy="795338"/>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147638</xdr:colOff>
      <xdr:row>0</xdr:row>
      <xdr:rowOff>442912</xdr:rowOff>
    </xdr:from>
    <xdr:to>
      <xdr:col>1</xdr:col>
      <xdr:colOff>509588</xdr:colOff>
      <xdr:row>0</xdr:row>
      <xdr:rowOff>1277302</xdr:rowOff>
    </xdr:to>
    <xdr:pic>
      <xdr:nvPicPr>
        <xdr:cNvPr id="2" name="Image 1">
          <a:extLst>
            <a:ext uri="{FF2B5EF4-FFF2-40B4-BE49-F238E27FC236}">
              <a16:creationId xmlns:a16="http://schemas.microsoft.com/office/drawing/2014/main" id="{EE35F2E9-1FBD-4DDF-A8D2-C413F0C837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7638" y="442912"/>
          <a:ext cx="1390650" cy="834390"/>
        </a:xfrm>
        <a:prstGeom prst="rect">
          <a:avLst/>
        </a:prstGeom>
      </xdr:spPr>
    </xdr:pic>
    <xdr:clientData/>
  </xdr:twoCellAnchor>
  <xdr:twoCellAnchor editAs="oneCell">
    <xdr:from>
      <xdr:col>8</xdr:col>
      <xdr:colOff>566736</xdr:colOff>
      <xdr:row>0</xdr:row>
      <xdr:rowOff>438150</xdr:rowOff>
    </xdr:from>
    <xdr:to>
      <xdr:col>9</xdr:col>
      <xdr:colOff>620167</xdr:colOff>
      <xdr:row>0</xdr:row>
      <xdr:rowOff>1233488</xdr:rowOff>
    </xdr:to>
    <xdr:pic>
      <xdr:nvPicPr>
        <xdr:cNvPr id="3" name="Image 2">
          <a:extLst>
            <a:ext uri="{FF2B5EF4-FFF2-40B4-BE49-F238E27FC236}">
              <a16:creationId xmlns:a16="http://schemas.microsoft.com/office/drawing/2014/main" id="{D0A20BF5-3CBB-44D0-B032-DD37FA138A6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5211" y="438150"/>
          <a:ext cx="820194" cy="79533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14288</xdr:rowOff>
    </xdr:from>
    <xdr:to>
      <xdr:col>3</xdr:col>
      <xdr:colOff>774071</xdr:colOff>
      <xdr:row>23</xdr:row>
      <xdr:rowOff>23812</xdr:rowOff>
    </xdr:to>
    <xdr:pic>
      <xdr:nvPicPr>
        <xdr:cNvPr id="3" name="Imag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a:off x="1" y="14288"/>
          <a:ext cx="3093408" cy="526256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748617</xdr:colOff>
      <xdr:row>23</xdr:row>
      <xdr:rowOff>38100</xdr:rowOff>
    </xdr:to>
    <xdr:pic>
      <xdr:nvPicPr>
        <xdr:cNvPr id="3" name="Imag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xfrm>
          <a:off x="0" y="0"/>
          <a:ext cx="3067955" cy="529113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759193</xdr:colOff>
      <xdr:row>22</xdr:row>
      <xdr:rowOff>157162</xdr:rowOff>
    </xdr:to>
    <xdr:pic>
      <xdr:nvPicPr>
        <xdr:cNvPr id="3" name="Imag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0" y="0"/>
          <a:ext cx="3078531" cy="52292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757236</xdr:colOff>
      <xdr:row>23</xdr:row>
      <xdr:rowOff>53168</xdr:rowOff>
    </xdr:to>
    <xdr:pic>
      <xdr:nvPicPr>
        <xdr:cNvPr id="3" name="Imag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a:stretch>
          <a:fillRect/>
        </a:stretch>
      </xdr:blipFill>
      <xdr:spPr>
        <a:xfrm>
          <a:off x="0" y="0"/>
          <a:ext cx="3076574" cy="530620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731277</xdr:colOff>
      <xdr:row>22</xdr:row>
      <xdr:rowOff>176212</xdr:rowOff>
    </xdr:to>
    <xdr:pic>
      <xdr:nvPicPr>
        <xdr:cNvPr id="3" name="Imag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0" y="1"/>
          <a:ext cx="3069665" cy="524827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4.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5.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6.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7.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8.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9.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0.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1.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12.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14.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15.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16.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17.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18.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19.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20.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2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5"/>
  <sheetViews>
    <sheetView topLeftCell="A13" zoomScaleNormal="100" workbookViewId="0">
      <selection activeCell="A2" sqref="A2:H2"/>
    </sheetView>
  </sheetViews>
  <sheetFormatPr baseColWidth="10" defaultColWidth="10.7109375" defaultRowHeight="15" x14ac:dyDescent="0.25"/>
  <sheetData>
    <row r="1" spans="1:8" ht="28.5" x14ac:dyDescent="0.45">
      <c r="A1" s="183" t="s">
        <v>0</v>
      </c>
      <c r="B1" s="184"/>
      <c r="C1" s="184"/>
      <c r="D1" s="184"/>
      <c r="E1" s="184"/>
      <c r="F1" s="184"/>
      <c r="G1" s="184"/>
      <c r="H1" s="185"/>
    </row>
    <row r="2" spans="1:8" ht="28.5" x14ac:dyDescent="0.45">
      <c r="A2" s="186" t="s">
        <v>1</v>
      </c>
      <c r="B2" s="187"/>
      <c r="C2" s="187"/>
      <c r="D2" s="187"/>
      <c r="E2" s="187"/>
      <c r="F2" s="187"/>
      <c r="G2" s="187"/>
      <c r="H2" s="188"/>
    </row>
    <row r="3" spans="1:8" ht="28.5" x14ac:dyDescent="0.45">
      <c r="A3" s="186" t="s">
        <v>2</v>
      </c>
      <c r="B3" s="187"/>
      <c r="C3" s="187"/>
      <c r="D3" s="187"/>
      <c r="E3" s="187"/>
      <c r="F3" s="187"/>
      <c r="G3" s="187"/>
      <c r="H3" s="188"/>
    </row>
    <row r="4" spans="1:8" x14ac:dyDescent="0.25">
      <c r="A4" s="10" t="s">
        <v>3</v>
      </c>
      <c r="H4" s="11"/>
    </row>
    <row r="5" spans="1:8" x14ac:dyDescent="0.25">
      <c r="A5" s="10"/>
      <c r="H5" s="11"/>
    </row>
    <row r="6" spans="1:8" x14ac:dyDescent="0.25">
      <c r="A6" s="12" t="s">
        <v>4</v>
      </c>
      <c r="H6" s="11"/>
    </row>
    <row r="7" spans="1:8" x14ac:dyDescent="0.25">
      <c r="A7" s="13" t="s">
        <v>5</v>
      </c>
      <c r="H7" s="11"/>
    </row>
    <row r="8" spans="1:8" x14ac:dyDescent="0.25">
      <c r="A8" s="13" t="s">
        <v>6</v>
      </c>
      <c r="H8" s="11"/>
    </row>
    <row r="9" spans="1:8" x14ac:dyDescent="0.25">
      <c r="A9" s="13" t="s">
        <v>7</v>
      </c>
      <c r="H9" s="11"/>
    </row>
    <row r="10" spans="1:8" x14ac:dyDescent="0.25">
      <c r="A10" s="13" t="s">
        <v>8</v>
      </c>
      <c r="H10" s="11"/>
    </row>
    <row r="11" spans="1:8" x14ac:dyDescent="0.25">
      <c r="A11" s="13" t="s">
        <v>9</v>
      </c>
      <c r="H11" s="11"/>
    </row>
    <row r="12" spans="1:8" x14ac:dyDescent="0.25">
      <c r="A12" s="13"/>
      <c r="H12" s="11"/>
    </row>
    <row r="13" spans="1:8" x14ac:dyDescent="0.25">
      <c r="A13" s="12" t="s">
        <v>10</v>
      </c>
      <c r="H13" s="11"/>
    </row>
    <row r="14" spans="1:8" x14ac:dyDescent="0.25">
      <c r="A14" s="13" t="s">
        <v>11</v>
      </c>
      <c r="H14" s="11"/>
    </row>
    <row r="15" spans="1:8" x14ac:dyDescent="0.25">
      <c r="A15" s="13" t="s">
        <v>12</v>
      </c>
      <c r="H15" s="11"/>
    </row>
    <row r="16" spans="1:8" x14ac:dyDescent="0.25">
      <c r="A16" s="13" t="s">
        <v>13</v>
      </c>
      <c r="H16" s="11"/>
    </row>
    <row r="17" spans="1:8" x14ac:dyDescent="0.25">
      <c r="A17" s="13"/>
      <c r="H17" s="11"/>
    </row>
    <row r="18" spans="1:8" x14ac:dyDescent="0.25">
      <c r="A18" s="12" t="s">
        <v>14</v>
      </c>
      <c r="H18" s="11"/>
    </row>
    <row r="19" spans="1:8" x14ac:dyDescent="0.25">
      <c r="A19" s="13" t="s">
        <v>15</v>
      </c>
      <c r="H19" s="11"/>
    </row>
    <row r="20" spans="1:8" x14ac:dyDescent="0.25">
      <c r="A20" s="13" t="s">
        <v>16</v>
      </c>
      <c r="H20" s="11"/>
    </row>
    <row r="21" spans="1:8" x14ac:dyDescent="0.25">
      <c r="A21" s="13" t="s">
        <v>17</v>
      </c>
      <c r="H21" s="11"/>
    </row>
    <row r="22" spans="1:8" x14ac:dyDescent="0.25">
      <c r="A22" s="13"/>
      <c r="H22" s="11"/>
    </row>
    <row r="23" spans="1:8" x14ac:dyDescent="0.25">
      <c r="A23" s="12" t="s">
        <v>18</v>
      </c>
      <c r="H23" s="11"/>
    </row>
    <row r="24" spans="1:8" x14ac:dyDescent="0.25">
      <c r="A24" s="13" t="s">
        <v>19</v>
      </c>
      <c r="H24" s="11"/>
    </row>
    <row r="25" spans="1:8" x14ac:dyDescent="0.25">
      <c r="A25" s="13" t="s">
        <v>20</v>
      </c>
      <c r="B25" s="27"/>
      <c r="H25" s="11"/>
    </row>
    <row r="26" spans="1:8" x14ac:dyDescent="0.25">
      <c r="A26" s="13"/>
      <c r="B26" s="27"/>
      <c r="H26" s="11"/>
    </row>
    <row r="27" spans="1:8" x14ac:dyDescent="0.25">
      <c r="A27" s="12" t="s">
        <v>21</v>
      </c>
      <c r="H27" s="11"/>
    </row>
    <row r="28" spans="1:8" x14ac:dyDescent="0.25">
      <c r="A28" s="13" t="s">
        <v>22</v>
      </c>
      <c r="H28" s="11"/>
    </row>
    <row r="29" spans="1:8" x14ac:dyDescent="0.25">
      <c r="A29" s="13" t="s">
        <v>23</v>
      </c>
      <c r="H29" s="11"/>
    </row>
    <row r="30" spans="1:8" x14ac:dyDescent="0.25">
      <c r="A30" s="13" t="s">
        <v>24</v>
      </c>
      <c r="H30" s="11"/>
    </row>
    <row r="31" spans="1:8" x14ac:dyDescent="0.25">
      <c r="A31" s="13" t="s">
        <v>25</v>
      </c>
      <c r="H31" s="11"/>
    </row>
    <row r="32" spans="1:8" x14ac:dyDescent="0.25">
      <c r="A32" s="13" t="s">
        <v>26</v>
      </c>
      <c r="H32" s="11"/>
    </row>
    <row r="33" spans="1:8" x14ac:dyDescent="0.25">
      <c r="A33" s="14" t="s">
        <v>27</v>
      </c>
      <c r="H33" s="11"/>
    </row>
    <row r="34" spans="1:8" ht="15.75" thickBot="1" x14ac:dyDescent="0.3">
      <c r="A34" s="15" t="s">
        <v>28</v>
      </c>
      <c r="B34" s="7"/>
      <c r="C34" s="7"/>
      <c r="D34" s="7"/>
      <c r="E34" s="7"/>
      <c r="F34" s="7"/>
      <c r="G34" s="7"/>
      <c r="H34" s="16"/>
    </row>
    <row r="35" spans="1:8" x14ac:dyDescent="0.25">
      <c r="A35" s="189" t="s">
        <v>43</v>
      </c>
      <c r="B35" s="190"/>
      <c r="C35" s="190"/>
      <c r="D35" s="190"/>
      <c r="E35" s="190"/>
      <c r="F35" s="190"/>
      <c r="G35" s="190"/>
    </row>
  </sheetData>
  <mergeCells count="4">
    <mergeCell ref="A1:H1"/>
    <mergeCell ref="A2:H2"/>
    <mergeCell ref="A3:H3"/>
    <mergeCell ref="A35:G3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E1:J22"/>
  <sheetViews>
    <sheetView workbookViewId="0">
      <selection activeCell="E2" sqref="E2"/>
    </sheetView>
  </sheetViews>
  <sheetFormatPr baseColWidth="10" defaultColWidth="10.7109375" defaultRowHeight="15" x14ac:dyDescent="0.25"/>
  <cols>
    <col min="3" max="4" width="11" customWidth="1"/>
    <col min="5" max="5" width="7" customWidth="1"/>
    <col min="6" max="7" width="7.85546875" customWidth="1"/>
    <col min="9" max="9" width="9.5703125" customWidth="1"/>
    <col min="10" max="10" width="32" customWidth="1"/>
  </cols>
  <sheetData>
    <row r="1" spans="5:10" ht="105" x14ac:dyDescent="0.25">
      <c r="E1" s="1" t="s">
        <v>44</v>
      </c>
      <c r="F1" s="1" t="s">
        <v>45</v>
      </c>
      <c r="G1" s="1" t="s">
        <v>46</v>
      </c>
      <c r="H1" s="28" t="s">
        <v>47</v>
      </c>
      <c r="I1" s="8" t="s">
        <v>48</v>
      </c>
      <c r="J1" s="2"/>
    </row>
    <row r="2" spans="5:10" x14ac:dyDescent="0.25">
      <c r="E2" s="42"/>
      <c r="F2" s="42"/>
      <c r="G2" s="42"/>
      <c r="H2" s="29">
        <f t="shared" ref="H2:H21" si="0">E2+F2+G2</f>
        <v>0</v>
      </c>
      <c r="I2" s="42"/>
      <c r="J2" s="42" t="str">
        <f>IF(ISBLANK(Résultats!D8),"Joueur 1",Résultats!D8)</f>
        <v>Joueur 1</v>
      </c>
    </row>
    <row r="3" spans="5:10" x14ac:dyDescent="0.25">
      <c r="E3" s="43"/>
      <c r="F3" s="43"/>
      <c r="G3" s="43"/>
      <c r="H3" s="30">
        <f t="shared" si="0"/>
        <v>0</v>
      </c>
      <c r="I3" s="43"/>
      <c r="J3" s="43" t="str">
        <f>IF(ISBLANK(Résultats!D9),"Joueur 2",Résultats!D9)</f>
        <v>Joueur 2</v>
      </c>
    </row>
    <row r="4" spans="5:10" x14ac:dyDescent="0.25">
      <c r="E4" s="44"/>
      <c r="F4" s="44"/>
      <c r="G4" s="44"/>
      <c r="H4" s="31">
        <f t="shared" si="0"/>
        <v>0</v>
      </c>
      <c r="I4" s="44"/>
      <c r="J4" s="44" t="str">
        <f>IF(ISBLANK(Résultats!D10),"Joueur 3",Résultats!D10)</f>
        <v>Joueur 3</v>
      </c>
    </row>
    <row r="5" spans="5:10" x14ac:dyDescent="0.25">
      <c r="E5" s="45"/>
      <c r="F5" s="45"/>
      <c r="G5" s="45"/>
      <c r="H5" s="32">
        <f t="shared" si="0"/>
        <v>0</v>
      </c>
      <c r="I5" s="45"/>
      <c r="J5" s="45" t="str">
        <f>IF(ISBLANK(Résultats!D11),"Joueur 4",Résultats!D11)</f>
        <v>Joueur 4</v>
      </c>
    </row>
    <row r="6" spans="5:10" x14ac:dyDescent="0.25">
      <c r="E6" s="42"/>
      <c r="F6" s="42"/>
      <c r="G6" s="42"/>
      <c r="H6" s="29">
        <f t="shared" si="0"/>
        <v>0</v>
      </c>
      <c r="I6" s="42"/>
      <c r="J6" s="42" t="str">
        <f>IF(ISBLANK(Résultats!D12),"Joueur 5",Résultats!D12)</f>
        <v>Joueur 5</v>
      </c>
    </row>
    <row r="7" spans="5:10" x14ac:dyDescent="0.25">
      <c r="E7" s="43"/>
      <c r="F7" s="43"/>
      <c r="G7" s="43"/>
      <c r="H7" s="30">
        <f t="shared" si="0"/>
        <v>0</v>
      </c>
      <c r="I7" s="43"/>
      <c r="J7" s="43" t="str">
        <f>IF(ISBLANK(Résultats!D13),"Joueur 6",Résultats!D13)</f>
        <v>Joueur 6</v>
      </c>
    </row>
    <row r="8" spans="5:10" x14ac:dyDescent="0.25">
      <c r="E8" s="44"/>
      <c r="F8" s="44"/>
      <c r="G8" s="44"/>
      <c r="H8" s="31">
        <f t="shared" si="0"/>
        <v>0</v>
      </c>
      <c r="I8" s="44"/>
      <c r="J8" s="44" t="str">
        <f>IF(ISBLANK(Résultats!D14),"Joueur 7",Résultats!D14)</f>
        <v>Joueur 7</v>
      </c>
    </row>
    <row r="9" spans="5:10" x14ac:dyDescent="0.25">
      <c r="E9" s="45"/>
      <c r="F9" s="45"/>
      <c r="G9" s="45"/>
      <c r="H9" s="32">
        <f t="shared" si="0"/>
        <v>0</v>
      </c>
      <c r="I9" s="45"/>
      <c r="J9" s="45" t="str">
        <f>IF(ISBLANK(Résultats!D15),"Joueur 8",Résultats!D15)</f>
        <v>Joueur 8</v>
      </c>
    </row>
    <row r="10" spans="5:10" x14ac:dyDescent="0.25">
      <c r="E10" s="42"/>
      <c r="F10" s="42"/>
      <c r="G10" s="42"/>
      <c r="H10" s="29">
        <f t="shared" si="0"/>
        <v>0</v>
      </c>
      <c r="I10" s="42"/>
      <c r="J10" s="42" t="str">
        <f>IF(ISBLANK(Résultats!D16),"Joueur 9",Résultats!D16)</f>
        <v>Joueur 9</v>
      </c>
    </row>
    <row r="11" spans="5:10" x14ac:dyDescent="0.25">
      <c r="E11" s="43"/>
      <c r="F11" s="43"/>
      <c r="G11" s="43"/>
      <c r="H11" s="30">
        <f t="shared" si="0"/>
        <v>0</v>
      </c>
      <c r="I11" s="43"/>
      <c r="J11" s="43" t="str">
        <f>IF(ISBLANK(Résultats!D17),"Joueur 10",Résultats!D17)</f>
        <v>Joueur 10</v>
      </c>
    </row>
    <row r="12" spans="5:10" x14ac:dyDescent="0.25">
      <c r="E12" s="44"/>
      <c r="F12" s="44"/>
      <c r="G12" s="44"/>
      <c r="H12" s="31">
        <f t="shared" si="0"/>
        <v>0</v>
      </c>
      <c r="I12" s="44"/>
      <c r="J12" s="44" t="str">
        <f>IF(ISBLANK(Résultats!D18),"Joueur 11",Résultats!D18)</f>
        <v>Joueur 11</v>
      </c>
    </row>
    <row r="13" spans="5:10" x14ac:dyDescent="0.25">
      <c r="E13" s="45"/>
      <c r="F13" s="45"/>
      <c r="G13" s="45"/>
      <c r="H13" s="32">
        <f t="shared" si="0"/>
        <v>0</v>
      </c>
      <c r="I13" s="45"/>
      <c r="J13" s="45" t="str">
        <f>IF(ISBLANK(Résultats!D19),"Joueur 12",Résultats!D19)</f>
        <v>Joueur 12</v>
      </c>
    </row>
    <row r="14" spans="5:10" x14ac:dyDescent="0.25">
      <c r="E14" s="42"/>
      <c r="F14" s="42"/>
      <c r="G14" s="42"/>
      <c r="H14" s="29">
        <f t="shared" si="0"/>
        <v>0</v>
      </c>
      <c r="I14" s="42"/>
      <c r="J14" s="42" t="str">
        <f>IF(ISBLANK(Résultats!D20),"Joueur 13",Résultats!D20)</f>
        <v>Joueur 13</v>
      </c>
    </row>
    <row r="15" spans="5:10" x14ac:dyDescent="0.25">
      <c r="E15" s="43"/>
      <c r="F15" s="43"/>
      <c r="G15" s="43"/>
      <c r="H15" s="30">
        <f t="shared" si="0"/>
        <v>0</v>
      </c>
      <c r="I15" s="43"/>
      <c r="J15" s="43" t="str">
        <f>IF(ISBLANK(Résultats!D21),"Joueur 14",Résultats!D21)</f>
        <v>Joueur 14</v>
      </c>
    </row>
    <row r="16" spans="5:10" x14ac:dyDescent="0.25">
      <c r="E16" s="44"/>
      <c r="F16" s="44"/>
      <c r="G16" s="44"/>
      <c r="H16" s="31">
        <f t="shared" si="0"/>
        <v>0</v>
      </c>
      <c r="I16" s="44"/>
      <c r="J16" s="44" t="str">
        <f>IF(ISBLANK(Résultats!D22),"Joueur 15",Résultats!D22)</f>
        <v>Joueur 15</v>
      </c>
    </row>
    <row r="17" spans="5:10" x14ac:dyDescent="0.25">
      <c r="E17" s="45"/>
      <c r="F17" s="45"/>
      <c r="G17" s="45"/>
      <c r="H17" s="32">
        <f t="shared" si="0"/>
        <v>0</v>
      </c>
      <c r="I17" s="45"/>
      <c r="J17" s="45" t="str">
        <f>IF(ISBLANK(Résultats!D23),"Joueur 16",Résultats!D23)</f>
        <v>Joueur 16</v>
      </c>
    </row>
    <row r="18" spans="5:10" x14ac:dyDescent="0.25">
      <c r="E18" s="42"/>
      <c r="F18" s="42"/>
      <c r="G18" s="42"/>
      <c r="H18" s="29">
        <f t="shared" si="0"/>
        <v>0</v>
      </c>
      <c r="I18" s="42"/>
      <c r="J18" s="42" t="str">
        <f>IF(ISBLANK(Résultats!D24),"Joueur 17",Résultats!D24)</f>
        <v>Joueur 17</v>
      </c>
    </row>
    <row r="19" spans="5:10" x14ac:dyDescent="0.25">
      <c r="E19" s="43"/>
      <c r="F19" s="43"/>
      <c r="G19" s="43"/>
      <c r="H19" s="30">
        <f t="shared" si="0"/>
        <v>0</v>
      </c>
      <c r="I19" s="43"/>
      <c r="J19" s="43" t="str">
        <f>IF(ISBLANK(Résultats!D25),"Joueur 18",Résultats!D25)</f>
        <v>Joueur 18</v>
      </c>
    </row>
    <row r="20" spans="5:10" x14ac:dyDescent="0.25">
      <c r="E20" s="44"/>
      <c r="F20" s="44"/>
      <c r="G20" s="44"/>
      <c r="H20" s="31">
        <f t="shared" si="0"/>
        <v>0</v>
      </c>
      <c r="I20" s="44"/>
      <c r="J20" s="44" t="str">
        <f>IF(ISBLANK(Résultats!D26),"Joueur 19",Résultats!D26)</f>
        <v>Joueur 19</v>
      </c>
    </row>
    <row r="21" spans="5:10" ht="15.75" thickBot="1" x14ac:dyDescent="0.3">
      <c r="E21" s="45"/>
      <c r="F21" s="45"/>
      <c r="G21" s="45"/>
      <c r="H21" s="32">
        <f t="shared" si="0"/>
        <v>0</v>
      </c>
      <c r="I21" s="45"/>
      <c r="J21" s="45" t="str">
        <f>IF(ISBLANK(Résultats!D27),"Joueur 20",Résultats!D27)</f>
        <v>Joueur 20</v>
      </c>
    </row>
    <row r="22" spans="5:10" x14ac:dyDescent="0.25">
      <c r="E22" s="176" t="s">
        <v>43</v>
      </c>
    </row>
  </sheetData>
  <sheetProtection algorithmName="SHA-512" hashValue="ahbZdM4Ik+mnfwzQqxbeGGV7Dnlib2gz0oHBySfrDvAJEk8BrSPfLlrmhqGfvtjp3MLyLyFB5arJGEyYNrvwaA==" saltValue="xsoM2eGW6kL8ElkrOy6IdA==" spinCount="100000" sheet="1" objects="1" scenarios="1"/>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E1:J22"/>
  <sheetViews>
    <sheetView workbookViewId="0">
      <selection activeCell="E2" sqref="E2"/>
    </sheetView>
  </sheetViews>
  <sheetFormatPr baseColWidth="10" defaultColWidth="10.7109375" defaultRowHeight="15" x14ac:dyDescent="0.25"/>
  <cols>
    <col min="3" max="4" width="11" customWidth="1"/>
    <col min="5" max="5" width="7" customWidth="1"/>
    <col min="6" max="7" width="7.85546875" customWidth="1"/>
    <col min="9" max="9" width="9.5703125" customWidth="1"/>
    <col min="10" max="10" width="32" customWidth="1"/>
  </cols>
  <sheetData>
    <row r="1" spans="5:10" ht="105" x14ac:dyDescent="0.25">
      <c r="E1" s="1" t="s">
        <v>44</v>
      </c>
      <c r="F1" s="1" t="s">
        <v>45</v>
      </c>
      <c r="G1" s="1" t="s">
        <v>46</v>
      </c>
      <c r="H1" s="28" t="s">
        <v>47</v>
      </c>
      <c r="I1" s="8" t="s">
        <v>48</v>
      </c>
      <c r="J1" s="2"/>
    </row>
    <row r="2" spans="5:10" x14ac:dyDescent="0.25">
      <c r="E2" s="42"/>
      <c r="F2" s="42"/>
      <c r="G2" s="42"/>
      <c r="H2" s="29">
        <f t="shared" ref="H2:H21" si="0">E2+F2+G2</f>
        <v>0</v>
      </c>
      <c r="I2" s="42"/>
      <c r="J2" s="42" t="str">
        <f>IF(ISBLANK(Résultats!D8),"Joueur 1",Résultats!D8)</f>
        <v>Joueur 1</v>
      </c>
    </row>
    <row r="3" spans="5:10" x14ac:dyDescent="0.25">
      <c r="E3" s="43"/>
      <c r="F3" s="43"/>
      <c r="G3" s="43"/>
      <c r="H3" s="30">
        <f t="shared" si="0"/>
        <v>0</v>
      </c>
      <c r="I3" s="43"/>
      <c r="J3" s="43" t="str">
        <f>IF(ISBLANK(Résultats!D9),"Joueur 2",Résultats!D9)</f>
        <v>Joueur 2</v>
      </c>
    </row>
    <row r="4" spans="5:10" x14ac:dyDescent="0.25">
      <c r="E4" s="44"/>
      <c r="F4" s="44"/>
      <c r="G4" s="44"/>
      <c r="H4" s="31">
        <f t="shared" si="0"/>
        <v>0</v>
      </c>
      <c r="I4" s="44"/>
      <c r="J4" s="44" t="str">
        <f>IF(ISBLANK(Résultats!D10),"Joueur 3",Résultats!D10)</f>
        <v>Joueur 3</v>
      </c>
    </row>
    <row r="5" spans="5:10" x14ac:dyDescent="0.25">
      <c r="E5" s="45"/>
      <c r="F5" s="45"/>
      <c r="G5" s="45"/>
      <c r="H5" s="32">
        <f t="shared" si="0"/>
        <v>0</v>
      </c>
      <c r="I5" s="45"/>
      <c r="J5" s="45" t="str">
        <f>IF(ISBLANK(Résultats!D11),"Joueur 4",Résultats!D11)</f>
        <v>Joueur 4</v>
      </c>
    </row>
    <row r="6" spans="5:10" x14ac:dyDescent="0.25">
      <c r="E6" s="42"/>
      <c r="F6" s="42"/>
      <c r="G6" s="42"/>
      <c r="H6" s="29">
        <f t="shared" si="0"/>
        <v>0</v>
      </c>
      <c r="I6" s="42"/>
      <c r="J6" s="42" t="str">
        <f>IF(ISBLANK(Résultats!D12),"Joueur 5",Résultats!D12)</f>
        <v>Joueur 5</v>
      </c>
    </row>
    <row r="7" spans="5:10" x14ac:dyDescent="0.25">
      <c r="E7" s="43"/>
      <c r="F7" s="43"/>
      <c r="G7" s="43"/>
      <c r="H7" s="30">
        <f t="shared" si="0"/>
        <v>0</v>
      </c>
      <c r="I7" s="43"/>
      <c r="J7" s="43" t="str">
        <f>IF(ISBLANK(Résultats!D13),"Joueur 6",Résultats!D13)</f>
        <v>Joueur 6</v>
      </c>
    </row>
    <row r="8" spans="5:10" x14ac:dyDescent="0.25">
      <c r="E8" s="44"/>
      <c r="F8" s="44"/>
      <c r="G8" s="44"/>
      <c r="H8" s="31">
        <f t="shared" si="0"/>
        <v>0</v>
      </c>
      <c r="I8" s="44"/>
      <c r="J8" s="44" t="str">
        <f>IF(ISBLANK(Résultats!D14),"Joueur 7",Résultats!D14)</f>
        <v>Joueur 7</v>
      </c>
    </row>
    <row r="9" spans="5:10" x14ac:dyDescent="0.25">
      <c r="E9" s="45"/>
      <c r="F9" s="45"/>
      <c r="G9" s="45"/>
      <c r="H9" s="32">
        <f t="shared" si="0"/>
        <v>0</v>
      </c>
      <c r="I9" s="45"/>
      <c r="J9" s="45" t="str">
        <f>IF(ISBLANK(Résultats!D15),"Joueur 8",Résultats!D15)</f>
        <v>Joueur 8</v>
      </c>
    </row>
    <row r="10" spans="5:10" x14ac:dyDescent="0.25">
      <c r="E10" s="42"/>
      <c r="F10" s="42"/>
      <c r="G10" s="42"/>
      <c r="H10" s="29">
        <f t="shared" si="0"/>
        <v>0</v>
      </c>
      <c r="I10" s="42"/>
      <c r="J10" s="42" t="str">
        <f>IF(ISBLANK(Résultats!D16),"Joueur 9",Résultats!D16)</f>
        <v>Joueur 9</v>
      </c>
    </row>
    <row r="11" spans="5:10" x14ac:dyDescent="0.25">
      <c r="E11" s="43"/>
      <c r="F11" s="43"/>
      <c r="G11" s="43"/>
      <c r="H11" s="30">
        <f t="shared" si="0"/>
        <v>0</v>
      </c>
      <c r="I11" s="43"/>
      <c r="J11" s="43" t="str">
        <f>IF(ISBLANK(Résultats!D17),"Joueur 10",Résultats!D17)</f>
        <v>Joueur 10</v>
      </c>
    </row>
    <row r="12" spans="5:10" x14ac:dyDescent="0.25">
      <c r="E12" s="44"/>
      <c r="F12" s="44"/>
      <c r="G12" s="44"/>
      <c r="H12" s="31">
        <f t="shared" si="0"/>
        <v>0</v>
      </c>
      <c r="I12" s="44"/>
      <c r="J12" s="44" t="str">
        <f>IF(ISBLANK(Résultats!D18),"Joueur 11",Résultats!D18)</f>
        <v>Joueur 11</v>
      </c>
    </row>
    <row r="13" spans="5:10" x14ac:dyDescent="0.25">
      <c r="E13" s="45"/>
      <c r="F13" s="45"/>
      <c r="G13" s="45"/>
      <c r="H13" s="32">
        <f t="shared" si="0"/>
        <v>0</v>
      </c>
      <c r="I13" s="45"/>
      <c r="J13" s="45" t="str">
        <f>IF(ISBLANK(Résultats!D19),"Joueur 12",Résultats!D19)</f>
        <v>Joueur 12</v>
      </c>
    </row>
    <row r="14" spans="5:10" x14ac:dyDescent="0.25">
      <c r="E14" s="42"/>
      <c r="F14" s="42"/>
      <c r="G14" s="42"/>
      <c r="H14" s="29">
        <f t="shared" si="0"/>
        <v>0</v>
      </c>
      <c r="I14" s="42"/>
      <c r="J14" s="42" t="str">
        <f>IF(ISBLANK(Résultats!D20),"Joueur 13",Résultats!D20)</f>
        <v>Joueur 13</v>
      </c>
    </row>
    <row r="15" spans="5:10" x14ac:dyDescent="0.25">
      <c r="E15" s="43"/>
      <c r="F15" s="43"/>
      <c r="G15" s="43"/>
      <c r="H15" s="30">
        <f t="shared" si="0"/>
        <v>0</v>
      </c>
      <c r="I15" s="43"/>
      <c r="J15" s="43" t="str">
        <f>IF(ISBLANK(Résultats!D21),"Joueur 14",Résultats!D21)</f>
        <v>Joueur 14</v>
      </c>
    </row>
    <row r="16" spans="5:10" x14ac:dyDescent="0.25">
      <c r="E16" s="44"/>
      <c r="F16" s="44"/>
      <c r="G16" s="44"/>
      <c r="H16" s="31">
        <f t="shared" si="0"/>
        <v>0</v>
      </c>
      <c r="I16" s="44"/>
      <c r="J16" s="44" t="str">
        <f>IF(ISBLANK(Résultats!D22),"Joueur 15",Résultats!D22)</f>
        <v>Joueur 15</v>
      </c>
    </row>
    <row r="17" spans="5:10" x14ac:dyDescent="0.25">
      <c r="E17" s="45"/>
      <c r="F17" s="45"/>
      <c r="G17" s="45"/>
      <c r="H17" s="32">
        <f t="shared" si="0"/>
        <v>0</v>
      </c>
      <c r="I17" s="45"/>
      <c r="J17" s="45" t="str">
        <f>IF(ISBLANK(Résultats!D23),"Joueur 16",Résultats!D23)</f>
        <v>Joueur 16</v>
      </c>
    </row>
    <row r="18" spans="5:10" x14ac:dyDescent="0.25">
      <c r="E18" s="42"/>
      <c r="F18" s="42"/>
      <c r="G18" s="42"/>
      <c r="H18" s="29">
        <f t="shared" si="0"/>
        <v>0</v>
      </c>
      <c r="I18" s="42"/>
      <c r="J18" s="42" t="str">
        <f>IF(ISBLANK(Résultats!D24),"Joueur 17",Résultats!D24)</f>
        <v>Joueur 17</v>
      </c>
    </row>
    <row r="19" spans="5:10" x14ac:dyDescent="0.25">
      <c r="E19" s="43"/>
      <c r="F19" s="43"/>
      <c r="G19" s="43"/>
      <c r="H19" s="30">
        <f t="shared" si="0"/>
        <v>0</v>
      </c>
      <c r="I19" s="43"/>
      <c r="J19" s="43" t="str">
        <f>IF(ISBLANK(Résultats!D25),"Joueur 18",Résultats!D25)</f>
        <v>Joueur 18</v>
      </c>
    </row>
    <row r="20" spans="5:10" x14ac:dyDescent="0.25">
      <c r="E20" s="44"/>
      <c r="F20" s="44"/>
      <c r="G20" s="44"/>
      <c r="H20" s="31">
        <f t="shared" si="0"/>
        <v>0</v>
      </c>
      <c r="I20" s="44"/>
      <c r="J20" s="44" t="str">
        <f>IF(ISBLANK(Résultats!D26),"Joueur 19",Résultats!D26)</f>
        <v>Joueur 19</v>
      </c>
    </row>
    <row r="21" spans="5:10" ht="15.75" thickBot="1" x14ac:dyDescent="0.3">
      <c r="E21" s="45"/>
      <c r="F21" s="45"/>
      <c r="G21" s="45"/>
      <c r="H21" s="32">
        <f t="shared" si="0"/>
        <v>0</v>
      </c>
      <c r="I21" s="45"/>
      <c r="J21" s="45" t="str">
        <f>IF(ISBLANK(Résultats!D27),"Joueur 20",Résultats!D27)</f>
        <v>Joueur 20</v>
      </c>
    </row>
    <row r="22" spans="5:10" x14ac:dyDescent="0.25">
      <c r="E22" s="176" t="s">
        <v>43</v>
      </c>
    </row>
  </sheetData>
  <sheetProtection algorithmName="SHA-512" hashValue="28cQCcauxsUQqGNH1LUyrYukFC9OM2V8nWMynbNzRPMG3O12rIsBxSfQhfdhJ6ZJ9l5Vxo8OEQehq/ZfKgWU6w==" saltValue="BoA1R2aXwX/QpC16mYe9og==" spinCount="100000" sheet="1" objects="1" scenarios="1"/>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E1:J22"/>
  <sheetViews>
    <sheetView workbookViewId="0">
      <selection activeCell="E2" sqref="E2"/>
    </sheetView>
  </sheetViews>
  <sheetFormatPr baseColWidth="10" defaultColWidth="10.7109375" defaultRowHeight="15" x14ac:dyDescent="0.25"/>
  <cols>
    <col min="3" max="4" width="11" customWidth="1"/>
    <col min="5" max="5" width="7" customWidth="1"/>
    <col min="6" max="7" width="7.85546875" customWidth="1"/>
    <col min="9" max="9" width="9.5703125" customWidth="1"/>
    <col min="10" max="10" width="32" customWidth="1"/>
  </cols>
  <sheetData>
    <row r="1" spans="5:10" ht="105" x14ac:dyDescent="0.25">
      <c r="E1" s="1" t="s">
        <v>44</v>
      </c>
      <c r="F1" s="1" t="s">
        <v>45</v>
      </c>
      <c r="G1" s="1" t="s">
        <v>46</v>
      </c>
      <c r="H1" s="28" t="s">
        <v>47</v>
      </c>
      <c r="I1" s="8" t="s">
        <v>48</v>
      </c>
      <c r="J1" s="2"/>
    </row>
    <row r="2" spans="5:10" x14ac:dyDescent="0.25">
      <c r="E2" s="42"/>
      <c r="F2" s="42"/>
      <c r="G2" s="42"/>
      <c r="H2" s="29">
        <f t="shared" ref="H2:H21" si="0">E2+F2+G2</f>
        <v>0</v>
      </c>
      <c r="I2" s="42"/>
      <c r="J2" s="42" t="str">
        <f>IF(ISBLANK(Résultats!D8),"Joueur 1",Résultats!D8)</f>
        <v>Joueur 1</v>
      </c>
    </row>
    <row r="3" spans="5:10" x14ac:dyDescent="0.25">
      <c r="E3" s="43"/>
      <c r="F3" s="43"/>
      <c r="G3" s="43"/>
      <c r="H3" s="30">
        <f t="shared" si="0"/>
        <v>0</v>
      </c>
      <c r="I3" s="43"/>
      <c r="J3" s="43" t="str">
        <f>IF(ISBLANK(Résultats!D9),"Joueur 2",Résultats!D9)</f>
        <v>Joueur 2</v>
      </c>
    </row>
    <row r="4" spans="5:10" x14ac:dyDescent="0.25">
      <c r="E4" s="44"/>
      <c r="F4" s="44"/>
      <c r="G4" s="44"/>
      <c r="H4" s="31">
        <f t="shared" si="0"/>
        <v>0</v>
      </c>
      <c r="I4" s="44"/>
      <c r="J4" s="44" t="str">
        <f>IF(ISBLANK(Résultats!D10),"Joueur 3",Résultats!D10)</f>
        <v>Joueur 3</v>
      </c>
    </row>
    <row r="5" spans="5:10" x14ac:dyDescent="0.25">
      <c r="E5" s="45"/>
      <c r="F5" s="45"/>
      <c r="G5" s="45"/>
      <c r="H5" s="32">
        <f t="shared" si="0"/>
        <v>0</v>
      </c>
      <c r="I5" s="45"/>
      <c r="J5" s="45" t="str">
        <f>IF(ISBLANK(Résultats!D11),"Joueur 4",Résultats!D11)</f>
        <v>Joueur 4</v>
      </c>
    </row>
    <row r="6" spans="5:10" x14ac:dyDescent="0.25">
      <c r="E6" s="42"/>
      <c r="F6" s="42"/>
      <c r="G6" s="42"/>
      <c r="H6" s="29">
        <f t="shared" si="0"/>
        <v>0</v>
      </c>
      <c r="I6" s="42"/>
      <c r="J6" s="42" t="str">
        <f>IF(ISBLANK(Résultats!D12),"Joueur 5",Résultats!D12)</f>
        <v>Joueur 5</v>
      </c>
    </row>
    <row r="7" spans="5:10" x14ac:dyDescent="0.25">
      <c r="E7" s="43"/>
      <c r="F7" s="43"/>
      <c r="G7" s="43"/>
      <c r="H7" s="30">
        <f t="shared" si="0"/>
        <v>0</v>
      </c>
      <c r="I7" s="43"/>
      <c r="J7" s="43" t="str">
        <f>IF(ISBLANK(Résultats!D13),"Joueur 6",Résultats!D13)</f>
        <v>Joueur 6</v>
      </c>
    </row>
    <row r="8" spans="5:10" x14ac:dyDescent="0.25">
      <c r="E8" s="44"/>
      <c r="F8" s="44"/>
      <c r="G8" s="44"/>
      <c r="H8" s="31">
        <f t="shared" si="0"/>
        <v>0</v>
      </c>
      <c r="I8" s="44"/>
      <c r="J8" s="44" t="str">
        <f>IF(ISBLANK(Résultats!D14),"Joueur 7",Résultats!D14)</f>
        <v>Joueur 7</v>
      </c>
    </row>
    <row r="9" spans="5:10" x14ac:dyDescent="0.25">
      <c r="E9" s="45"/>
      <c r="F9" s="45"/>
      <c r="G9" s="45"/>
      <c r="H9" s="32">
        <f t="shared" si="0"/>
        <v>0</v>
      </c>
      <c r="I9" s="45"/>
      <c r="J9" s="45" t="str">
        <f>IF(ISBLANK(Résultats!D15),"Joueur 8",Résultats!D15)</f>
        <v>Joueur 8</v>
      </c>
    </row>
    <row r="10" spans="5:10" x14ac:dyDescent="0.25">
      <c r="E10" s="42"/>
      <c r="F10" s="42"/>
      <c r="G10" s="42"/>
      <c r="H10" s="29">
        <f t="shared" si="0"/>
        <v>0</v>
      </c>
      <c r="I10" s="42"/>
      <c r="J10" s="42" t="str">
        <f>IF(ISBLANK(Résultats!D16),"Joueur 9",Résultats!D16)</f>
        <v>Joueur 9</v>
      </c>
    </row>
    <row r="11" spans="5:10" x14ac:dyDescent="0.25">
      <c r="E11" s="43"/>
      <c r="F11" s="43"/>
      <c r="G11" s="43"/>
      <c r="H11" s="30">
        <f t="shared" si="0"/>
        <v>0</v>
      </c>
      <c r="I11" s="43"/>
      <c r="J11" s="43" t="str">
        <f>IF(ISBLANK(Résultats!D17),"Joueur 10",Résultats!D17)</f>
        <v>Joueur 10</v>
      </c>
    </row>
    <row r="12" spans="5:10" x14ac:dyDescent="0.25">
      <c r="E12" s="44"/>
      <c r="F12" s="44"/>
      <c r="G12" s="44"/>
      <c r="H12" s="31">
        <f t="shared" si="0"/>
        <v>0</v>
      </c>
      <c r="I12" s="44"/>
      <c r="J12" s="44" t="str">
        <f>IF(ISBLANK(Résultats!D18),"Joueur 11",Résultats!D18)</f>
        <v>Joueur 11</v>
      </c>
    </row>
    <row r="13" spans="5:10" x14ac:dyDescent="0.25">
      <c r="E13" s="45"/>
      <c r="F13" s="45"/>
      <c r="G13" s="45"/>
      <c r="H13" s="32">
        <f t="shared" si="0"/>
        <v>0</v>
      </c>
      <c r="I13" s="45"/>
      <c r="J13" s="45" t="str">
        <f>IF(ISBLANK(Résultats!D19),"Joueur 12",Résultats!D19)</f>
        <v>Joueur 12</v>
      </c>
    </row>
    <row r="14" spans="5:10" x14ac:dyDescent="0.25">
      <c r="E14" s="42"/>
      <c r="F14" s="42"/>
      <c r="G14" s="42"/>
      <c r="H14" s="29">
        <f t="shared" si="0"/>
        <v>0</v>
      </c>
      <c r="I14" s="42"/>
      <c r="J14" s="42" t="str">
        <f>IF(ISBLANK(Résultats!D20),"Joueur 13",Résultats!D20)</f>
        <v>Joueur 13</v>
      </c>
    </row>
    <row r="15" spans="5:10" x14ac:dyDescent="0.25">
      <c r="E15" s="43"/>
      <c r="F15" s="43"/>
      <c r="G15" s="43"/>
      <c r="H15" s="30">
        <f t="shared" si="0"/>
        <v>0</v>
      </c>
      <c r="I15" s="43"/>
      <c r="J15" s="43" t="str">
        <f>IF(ISBLANK(Résultats!D21),"Joueur 14",Résultats!D21)</f>
        <v>Joueur 14</v>
      </c>
    </row>
    <row r="16" spans="5:10" x14ac:dyDescent="0.25">
      <c r="E16" s="44"/>
      <c r="F16" s="44"/>
      <c r="G16" s="44"/>
      <c r="H16" s="31">
        <f t="shared" si="0"/>
        <v>0</v>
      </c>
      <c r="I16" s="44"/>
      <c r="J16" s="44" t="str">
        <f>IF(ISBLANK(Résultats!D22),"Joueur 15",Résultats!D22)</f>
        <v>Joueur 15</v>
      </c>
    </row>
    <row r="17" spans="5:10" x14ac:dyDescent="0.25">
      <c r="E17" s="45"/>
      <c r="F17" s="45"/>
      <c r="G17" s="45"/>
      <c r="H17" s="32">
        <f t="shared" si="0"/>
        <v>0</v>
      </c>
      <c r="I17" s="45"/>
      <c r="J17" s="45" t="str">
        <f>IF(ISBLANK(Résultats!D23),"Joueur 16",Résultats!D23)</f>
        <v>Joueur 16</v>
      </c>
    </row>
    <row r="18" spans="5:10" x14ac:dyDescent="0.25">
      <c r="E18" s="42"/>
      <c r="F18" s="42"/>
      <c r="G18" s="42"/>
      <c r="H18" s="29">
        <f t="shared" si="0"/>
        <v>0</v>
      </c>
      <c r="I18" s="42"/>
      <c r="J18" s="42" t="str">
        <f>IF(ISBLANK(Résultats!D24),"Joueur 17",Résultats!D24)</f>
        <v>Joueur 17</v>
      </c>
    </row>
    <row r="19" spans="5:10" x14ac:dyDescent="0.25">
      <c r="E19" s="43"/>
      <c r="F19" s="43"/>
      <c r="G19" s="43"/>
      <c r="H19" s="30">
        <f t="shared" si="0"/>
        <v>0</v>
      </c>
      <c r="I19" s="43"/>
      <c r="J19" s="43" t="str">
        <f>IF(ISBLANK(Résultats!D25),"Joueur 18",Résultats!D25)</f>
        <v>Joueur 18</v>
      </c>
    </row>
    <row r="20" spans="5:10" x14ac:dyDescent="0.25">
      <c r="E20" s="44"/>
      <c r="F20" s="44"/>
      <c r="G20" s="44"/>
      <c r="H20" s="31">
        <f t="shared" si="0"/>
        <v>0</v>
      </c>
      <c r="I20" s="44"/>
      <c r="J20" s="44" t="str">
        <f>IF(ISBLANK(Résultats!D26),"Joueur 19",Résultats!D26)</f>
        <v>Joueur 19</v>
      </c>
    </row>
    <row r="21" spans="5:10" ht="15.75" thickBot="1" x14ac:dyDescent="0.3">
      <c r="E21" s="45"/>
      <c r="F21" s="45"/>
      <c r="G21" s="45"/>
      <c r="H21" s="32">
        <f t="shared" si="0"/>
        <v>0</v>
      </c>
      <c r="I21" s="45"/>
      <c r="J21" s="45" t="str">
        <f>IF(ISBLANK(Résultats!D27),"Joueur 20",Résultats!D27)</f>
        <v>Joueur 20</v>
      </c>
    </row>
    <row r="22" spans="5:10" x14ac:dyDescent="0.25">
      <c r="E22" s="176" t="s">
        <v>43</v>
      </c>
    </row>
  </sheetData>
  <sheetProtection algorithmName="SHA-512" hashValue="v6hhfxTJTriI8Gj1SEP/0gdDbd6GREyEIly6mVKQgHHJCooQUdK4gBRvBmugcZmP4EslwQ0HR3M7AYTr2Ldilw==" saltValue="SDHHmPALUzWm3XJF5FPeYA==" spinCount="100000" sheet="1" objects="1" scenarios="1"/>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E1:J22"/>
  <sheetViews>
    <sheetView workbookViewId="0">
      <selection activeCell="E2" sqref="E2"/>
    </sheetView>
  </sheetViews>
  <sheetFormatPr baseColWidth="10" defaultColWidth="10.7109375" defaultRowHeight="15" x14ac:dyDescent="0.25"/>
  <cols>
    <col min="3" max="4" width="11" customWidth="1"/>
    <col min="5" max="5" width="7" customWidth="1"/>
    <col min="6" max="7" width="7.85546875" customWidth="1"/>
    <col min="9" max="9" width="9.5703125" customWidth="1"/>
    <col min="10" max="10" width="32" customWidth="1"/>
  </cols>
  <sheetData>
    <row r="1" spans="5:10" ht="105" x14ac:dyDescent="0.25">
      <c r="E1" s="1" t="s">
        <v>44</v>
      </c>
      <c r="F1" s="1" t="s">
        <v>45</v>
      </c>
      <c r="G1" s="1" t="s">
        <v>46</v>
      </c>
      <c r="H1" s="28" t="s">
        <v>47</v>
      </c>
      <c r="I1" s="8" t="s">
        <v>48</v>
      </c>
      <c r="J1" s="2"/>
    </row>
    <row r="2" spans="5:10" x14ac:dyDescent="0.25">
      <c r="E2" s="42"/>
      <c r="F2" s="42"/>
      <c r="G2" s="42"/>
      <c r="H2" s="29">
        <f t="shared" ref="H2:H21" si="0">E2+F2+G2</f>
        <v>0</v>
      </c>
      <c r="I2" s="42"/>
      <c r="J2" s="42" t="str">
        <f>IF(ISBLANK(Résultats!D8),"Joueur 1",Résultats!D8)</f>
        <v>Joueur 1</v>
      </c>
    </row>
    <row r="3" spans="5:10" x14ac:dyDescent="0.25">
      <c r="E3" s="43"/>
      <c r="F3" s="43"/>
      <c r="G3" s="43"/>
      <c r="H3" s="30">
        <f t="shared" si="0"/>
        <v>0</v>
      </c>
      <c r="I3" s="43"/>
      <c r="J3" s="43" t="str">
        <f>IF(ISBLANK(Résultats!D9),"Joueur 2",Résultats!D9)</f>
        <v>Joueur 2</v>
      </c>
    </row>
    <row r="4" spans="5:10" x14ac:dyDescent="0.25">
      <c r="E4" s="44"/>
      <c r="F4" s="44"/>
      <c r="G4" s="44"/>
      <c r="H4" s="31">
        <f t="shared" si="0"/>
        <v>0</v>
      </c>
      <c r="I4" s="44"/>
      <c r="J4" s="44" t="str">
        <f>IF(ISBLANK(Résultats!D10),"Joueur 3",Résultats!D10)</f>
        <v>Joueur 3</v>
      </c>
    </row>
    <row r="5" spans="5:10" x14ac:dyDescent="0.25">
      <c r="E5" s="45"/>
      <c r="F5" s="45"/>
      <c r="G5" s="45"/>
      <c r="H5" s="32">
        <f t="shared" si="0"/>
        <v>0</v>
      </c>
      <c r="I5" s="45"/>
      <c r="J5" s="45" t="str">
        <f>IF(ISBLANK(Résultats!D11),"Joueur 4",Résultats!D11)</f>
        <v>Joueur 4</v>
      </c>
    </row>
    <row r="6" spans="5:10" x14ac:dyDescent="0.25">
      <c r="E6" s="42"/>
      <c r="F6" s="42"/>
      <c r="G6" s="42"/>
      <c r="H6" s="29">
        <f t="shared" si="0"/>
        <v>0</v>
      </c>
      <c r="I6" s="42"/>
      <c r="J6" s="42" t="str">
        <f>IF(ISBLANK(Résultats!D12),"Joueur 5",Résultats!D12)</f>
        <v>Joueur 5</v>
      </c>
    </row>
    <row r="7" spans="5:10" x14ac:dyDescent="0.25">
      <c r="E7" s="43"/>
      <c r="F7" s="43"/>
      <c r="G7" s="43"/>
      <c r="H7" s="30">
        <f t="shared" si="0"/>
        <v>0</v>
      </c>
      <c r="I7" s="43"/>
      <c r="J7" s="43" t="str">
        <f>IF(ISBLANK(Résultats!D13),"Joueur 6",Résultats!D13)</f>
        <v>Joueur 6</v>
      </c>
    </row>
    <row r="8" spans="5:10" x14ac:dyDescent="0.25">
      <c r="E8" s="44"/>
      <c r="F8" s="44"/>
      <c r="G8" s="44"/>
      <c r="H8" s="31">
        <f t="shared" si="0"/>
        <v>0</v>
      </c>
      <c r="I8" s="44"/>
      <c r="J8" s="44" t="str">
        <f>IF(ISBLANK(Résultats!D14),"Joueur 7",Résultats!D14)</f>
        <v>Joueur 7</v>
      </c>
    </row>
    <row r="9" spans="5:10" x14ac:dyDescent="0.25">
      <c r="E9" s="45"/>
      <c r="F9" s="45"/>
      <c r="G9" s="45"/>
      <c r="H9" s="32">
        <f t="shared" si="0"/>
        <v>0</v>
      </c>
      <c r="I9" s="45"/>
      <c r="J9" s="45" t="str">
        <f>IF(ISBLANK(Résultats!D15),"Joueur 8",Résultats!D15)</f>
        <v>Joueur 8</v>
      </c>
    </row>
    <row r="10" spans="5:10" x14ac:dyDescent="0.25">
      <c r="E10" s="42"/>
      <c r="F10" s="42"/>
      <c r="G10" s="42"/>
      <c r="H10" s="29">
        <f t="shared" si="0"/>
        <v>0</v>
      </c>
      <c r="I10" s="42"/>
      <c r="J10" s="42" t="str">
        <f>IF(ISBLANK(Résultats!D16),"Joueur 9",Résultats!D16)</f>
        <v>Joueur 9</v>
      </c>
    </row>
    <row r="11" spans="5:10" x14ac:dyDescent="0.25">
      <c r="E11" s="43"/>
      <c r="F11" s="43"/>
      <c r="G11" s="43"/>
      <c r="H11" s="30">
        <f t="shared" si="0"/>
        <v>0</v>
      </c>
      <c r="I11" s="43"/>
      <c r="J11" s="43" t="str">
        <f>IF(ISBLANK(Résultats!D17),"Joueur 10",Résultats!D17)</f>
        <v>Joueur 10</v>
      </c>
    </row>
    <row r="12" spans="5:10" x14ac:dyDescent="0.25">
      <c r="E12" s="44"/>
      <c r="F12" s="44"/>
      <c r="G12" s="44"/>
      <c r="H12" s="31">
        <f t="shared" si="0"/>
        <v>0</v>
      </c>
      <c r="I12" s="44"/>
      <c r="J12" s="44" t="str">
        <f>IF(ISBLANK(Résultats!D18),"Joueur 11",Résultats!D18)</f>
        <v>Joueur 11</v>
      </c>
    </row>
    <row r="13" spans="5:10" x14ac:dyDescent="0.25">
      <c r="E13" s="45"/>
      <c r="F13" s="45"/>
      <c r="G13" s="45"/>
      <c r="H13" s="32">
        <f t="shared" si="0"/>
        <v>0</v>
      </c>
      <c r="I13" s="45"/>
      <c r="J13" s="45" t="str">
        <f>IF(ISBLANK(Résultats!D19),"Joueur 12",Résultats!D19)</f>
        <v>Joueur 12</v>
      </c>
    </row>
    <row r="14" spans="5:10" x14ac:dyDescent="0.25">
      <c r="E14" s="42"/>
      <c r="F14" s="42"/>
      <c r="G14" s="42"/>
      <c r="H14" s="29">
        <f t="shared" si="0"/>
        <v>0</v>
      </c>
      <c r="I14" s="42"/>
      <c r="J14" s="42" t="str">
        <f>IF(ISBLANK(Résultats!D20),"Joueur 13",Résultats!D20)</f>
        <v>Joueur 13</v>
      </c>
    </row>
    <row r="15" spans="5:10" x14ac:dyDescent="0.25">
      <c r="E15" s="43"/>
      <c r="F15" s="43"/>
      <c r="G15" s="43"/>
      <c r="H15" s="30">
        <f t="shared" si="0"/>
        <v>0</v>
      </c>
      <c r="I15" s="43"/>
      <c r="J15" s="43" t="str">
        <f>IF(ISBLANK(Résultats!D21),"Joueur 14",Résultats!D21)</f>
        <v>Joueur 14</v>
      </c>
    </row>
    <row r="16" spans="5:10" x14ac:dyDescent="0.25">
      <c r="E16" s="44"/>
      <c r="F16" s="44"/>
      <c r="G16" s="44"/>
      <c r="H16" s="31">
        <f t="shared" si="0"/>
        <v>0</v>
      </c>
      <c r="I16" s="44"/>
      <c r="J16" s="44" t="str">
        <f>IF(ISBLANK(Résultats!D22),"Joueur 15",Résultats!D22)</f>
        <v>Joueur 15</v>
      </c>
    </row>
    <row r="17" spans="5:10" x14ac:dyDescent="0.25">
      <c r="E17" s="45"/>
      <c r="F17" s="45"/>
      <c r="G17" s="45"/>
      <c r="H17" s="32">
        <f t="shared" si="0"/>
        <v>0</v>
      </c>
      <c r="I17" s="45"/>
      <c r="J17" s="45" t="str">
        <f>IF(ISBLANK(Résultats!D23),"Joueur 16",Résultats!D23)</f>
        <v>Joueur 16</v>
      </c>
    </row>
    <row r="18" spans="5:10" x14ac:dyDescent="0.25">
      <c r="E18" s="42"/>
      <c r="F18" s="42"/>
      <c r="G18" s="42"/>
      <c r="H18" s="29">
        <f t="shared" si="0"/>
        <v>0</v>
      </c>
      <c r="I18" s="42"/>
      <c r="J18" s="42" t="str">
        <f>IF(ISBLANK(Résultats!D24),"Joueur 17",Résultats!D24)</f>
        <v>Joueur 17</v>
      </c>
    </row>
    <row r="19" spans="5:10" x14ac:dyDescent="0.25">
      <c r="E19" s="43"/>
      <c r="F19" s="43"/>
      <c r="G19" s="43"/>
      <c r="H19" s="30">
        <f t="shared" si="0"/>
        <v>0</v>
      </c>
      <c r="I19" s="43"/>
      <c r="J19" s="43" t="str">
        <f>IF(ISBLANK(Résultats!D25),"Joueur 18",Résultats!D25)</f>
        <v>Joueur 18</v>
      </c>
    </row>
    <row r="20" spans="5:10" x14ac:dyDescent="0.25">
      <c r="E20" s="44"/>
      <c r="F20" s="44"/>
      <c r="G20" s="44"/>
      <c r="H20" s="31">
        <f t="shared" si="0"/>
        <v>0</v>
      </c>
      <c r="I20" s="44"/>
      <c r="J20" s="44" t="str">
        <f>IF(ISBLANK(Résultats!D26),"Joueur 19",Résultats!D26)</f>
        <v>Joueur 19</v>
      </c>
    </row>
    <row r="21" spans="5:10" ht="15.75" thickBot="1" x14ac:dyDescent="0.3">
      <c r="E21" s="45"/>
      <c r="F21" s="45"/>
      <c r="G21" s="45"/>
      <c r="H21" s="32">
        <f t="shared" si="0"/>
        <v>0</v>
      </c>
      <c r="I21" s="45"/>
      <c r="J21" s="45" t="str">
        <f>IF(ISBLANK(Résultats!D27),"Joueur 20",Résultats!D27)</f>
        <v>Joueur 20</v>
      </c>
    </row>
    <row r="22" spans="5:10" x14ac:dyDescent="0.25">
      <c r="E22" s="176" t="s">
        <v>43</v>
      </c>
    </row>
  </sheetData>
  <sheetProtection algorithmName="SHA-512" hashValue="zkSKQVKC4n4z+CwjzTjmXHswdTeOeIHK0WHm0Jy7Q8pR3FVKt/TLhNpjCu8VSRGsQjW6D/pA/F9vOkotuheBVA==" saltValue="ZLaEQyIR4ZCx/Ic++NtVCw==" spinCount="100000" sheet="1" objects="1" scenarios="1"/>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E1:J22"/>
  <sheetViews>
    <sheetView workbookViewId="0">
      <selection activeCell="E2" sqref="E2"/>
    </sheetView>
  </sheetViews>
  <sheetFormatPr baseColWidth="10" defaultColWidth="10.7109375" defaultRowHeight="15" x14ac:dyDescent="0.25"/>
  <cols>
    <col min="3" max="4" width="11" customWidth="1"/>
    <col min="5" max="5" width="7" customWidth="1"/>
    <col min="6" max="7" width="7.85546875" customWidth="1"/>
    <col min="9" max="9" width="9.5703125" customWidth="1"/>
    <col min="10" max="10" width="32" customWidth="1"/>
  </cols>
  <sheetData>
    <row r="1" spans="5:10" ht="105" x14ac:dyDescent="0.25">
      <c r="E1" s="1" t="s">
        <v>44</v>
      </c>
      <c r="F1" s="1" t="s">
        <v>45</v>
      </c>
      <c r="G1" s="1" t="s">
        <v>46</v>
      </c>
      <c r="H1" s="28" t="s">
        <v>47</v>
      </c>
      <c r="I1" s="8" t="s">
        <v>48</v>
      </c>
      <c r="J1" s="2"/>
    </row>
    <row r="2" spans="5:10" x14ac:dyDescent="0.25">
      <c r="E2" s="42"/>
      <c r="F2" s="42"/>
      <c r="G2" s="42"/>
      <c r="H2" s="29">
        <f t="shared" ref="H2:H21" si="0">E2+F2+G2</f>
        <v>0</v>
      </c>
      <c r="I2" s="42"/>
      <c r="J2" s="42" t="str">
        <f>IF(ISBLANK(Résultats!D8),"Joueur 1",Résultats!D8)</f>
        <v>Joueur 1</v>
      </c>
    </row>
    <row r="3" spans="5:10" x14ac:dyDescent="0.25">
      <c r="E3" s="43"/>
      <c r="F3" s="43"/>
      <c r="G3" s="43"/>
      <c r="H3" s="30">
        <f t="shared" si="0"/>
        <v>0</v>
      </c>
      <c r="I3" s="43"/>
      <c r="J3" s="43" t="str">
        <f>IF(ISBLANK(Résultats!D9),"Joueur 2",Résultats!D9)</f>
        <v>Joueur 2</v>
      </c>
    </row>
    <row r="4" spans="5:10" x14ac:dyDescent="0.25">
      <c r="E4" s="44"/>
      <c r="F4" s="44"/>
      <c r="G4" s="44"/>
      <c r="H4" s="31">
        <f t="shared" si="0"/>
        <v>0</v>
      </c>
      <c r="I4" s="44"/>
      <c r="J4" s="44" t="str">
        <f>IF(ISBLANK(Résultats!D10),"Joueur 3",Résultats!D10)</f>
        <v>Joueur 3</v>
      </c>
    </row>
    <row r="5" spans="5:10" x14ac:dyDescent="0.25">
      <c r="E5" s="45"/>
      <c r="F5" s="45"/>
      <c r="G5" s="45"/>
      <c r="H5" s="32">
        <f t="shared" si="0"/>
        <v>0</v>
      </c>
      <c r="I5" s="45"/>
      <c r="J5" s="45" t="str">
        <f>IF(ISBLANK(Résultats!D11),"Joueur 4",Résultats!D11)</f>
        <v>Joueur 4</v>
      </c>
    </row>
    <row r="6" spans="5:10" x14ac:dyDescent="0.25">
      <c r="E6" s="42"/>
      <c r="F6" s="42"/>
      <c r="G6" s="42"/>
      <c r="H6" s="29">
        <f t="shared" si="0"/>
        <v>0</v>
      </c>
      <c r="I6" s="42"/>
      <c r="J6" s="42" t="str">
        <f>IF(ISBLANK(Résultats!D12),"Joueur 5",Résultats!D12)</f>
        <v>Joueur 5</v>
      </c>
    </row>
    <row r="7" spans="5:10" x14ac:dyDescent="0.25">
      <c r="E7" s="43"/>
      <c r="F7" s="43"/>
      <c r="G7" s="43"/>
      <c r="H7" s="30">
        <f t="shared" si="0"/>
        <v>0</v>
      </c>
      <c r="I7" s="43"/>
      <c r="J7" s="43" t="str">
        <f>IF(ISBLANK(Résultats!D13),"Joueur 6",Résultats!D13)</f>
        <v>Joueur 6</v>
      </c>
    </row>
    <row r="8" spans="5:10" x14ac:dyDescent="0.25">
      <c r="E8" s="44"/>
      <c r="F8" s="44"/>
      <c r="G8" s="44"/>
      <c r="H8" s="31">
        <f t="shared" si="0"/>
        <v>0</v>
      </c>
      <c r="I8" s="44"/>
      <c r="J8" s="44" t="str">
        <f>IF(ISBLANK(Résultats!D14),"Joueur 7",Résultats!D14)</f>
        <v>Joueur 7</v>
      </c>
    </row>
    <row r="9" spans="5:10" x14ac:dyDescent="0.25">
      <c r="E9" s="45"/>
      <c r="F9" s="45"/>
      <c r="G9" s="45"/>
      <c r="H9" s="32">
        <f t="shared" si="0"/>
        <v>0</v>
      </c>
      <c r="I9" s="45"/>
      <c r="J9" s="45" t="str">
        <f>IF(ISBLANK(Résultats!D15),"Joueur 8",Résultats!D15)</f>
        <v>Joueur 8</v>
      </c>
    </row>
    <row r="10" spans="5:10" x14ac:dyDescent="0.25">
      <c r="E10" s="42"/>
      <c r="F10" s="42"/>
      <c r="G10" s="42"/>
      <c r="H10" s="29">
        <f t="shared" si="0"/>
        <v>0</v>
      </c>
      <c r="I10" s="42"/>
      <c r="J10" s="42" t="str">
        <f>IF(ISBLANK(Résultats!D16),"Joueur 9",Résultats!D16)</f>
        <v>Joueur 9</v>
      </c>
    </row>
    <row r="11" spans="5:10" x14ac:dyDescent="0.25">
      <c r="E11" s="43"/>
      <c r="F11" s="43"/>
      <c r="G11" s="43"/>
      <c r="H11" s="30">
        <f t="shared" si="0"/>
        <v>0</v>
      </c>
      <c r="I11" s="43"/>
      <c r="J11" s="43" t="str">
        <f>IF(ISBLANK(Résultats!D17),"Joueur 10",Résultats!D17)</f>
        <v>Joueur 10</v>
      </c>
    </row>
    <row r="12" spans="5:10" x14ac:dyDescent="0.25">
      <c r="E12" s="44"/>
      <c r="F12" s="44"/>
      <c r="G12" s="44"/>
      <c r="H12" s="31">
        <f t="shared" si="0"/>
        <v>0</v>
      </c>
      <c r="I12" s="44"/>
      <c r="J12" s="44" t="str">
        <f>IF(ISBLANK(Résultats!D18),"Joueur 11",Résultats!D18)</f>
        <v>Joueur 11</v>
      </c>
    </row>
    <row r="13" spans="5:10" x14ac:dyDescent="0.25">
      <c r="E13" s="45"/>
      <c r="F13" s="45"/>
      <c r="G13" s="45"/>
      <c r="H13" s="32">
        <f t="shared" si="0"/>
        <v>0</v>
      </c>
      <c r="I13" s="45"/>
      <c r="J13" s="45" t="str">
        <f>IF(ISBLANK(Résultats!D19),"Joueur 12",Résultats!D19)</f>
        <v>Joueur 12</v>
      </c>
    </row>
    <row r="14" spans="5:10" x14ac:dyDescent="0.25">
      <c r="E14" s="42"/>
      <c r="F14" s="42"/>
      <c r="G14" s="42"/>
      <c r="H14" s="29">
        <f t="shared" si="0"/>
        <v>0</v>
      </c>
      <c r="I14" s="42"/>
      <c r="J14" s="42" t="str">
        <f>IF(ISBLANK(Résultats!D20),"Joueur 13",Résultats!D20)</f>
        <v>Joueur 13</v>
      </c>
    </row>
    <row r="15" spans="5:10" x14ac:dyDescent="0.25">
      <c r="E15" s="43"/>
      <c r="F15" s="43"/>
      <c r="G15" s="43"/>
      <c r="H15" s="30">
        <f t="shared" si="0"/>
        <v>0</v>
      </c>
      <c r="I15" s="43"/>
      <c r="J15" s="43" t="str">
        <f>IF(ISBLANK(Résultats!D21),"Joueur 14",Résultats!D21)</f>
        <v>Joueur 14</v>
      </c>
    </row>
    <row r="16" spans="5:10" x14ac:dyDescent="0.25">
      <c r="E16" s="44"/>
      <c r="F16" s="44"/>
      <c r="G16" s="44"/>
      <c r="H16" s="31">
        <f t="shared" si="0"/>
        <v>0</v>
      </c>
      <c r="I16" s="44"/>
      <c r="J16" s="44" t="str">
        <f>IF(ISBLANK(Résultats!D22),"Joueur 15",Résultats!D22)</f>
        <v>Joueur 15</v>
      </c>
    </row>
    <row r="17" spans="5:10" x14ac:dyDescent="0.25">
      <c r="E17" s="45"/>
      <c r="F17" s="45"/>
      <c r="G17" s="45"/>
      <c r="H17" s="32">
        <f t="shared" si="0"/>
        <v>0</v>
      </c>
      <c r="I17" s="45"/>
      <c r="J17" s="45" t="str">
        <f>IF(ISBLANK(Résultats!D23),"Joueur 16",Résultats!D23)</f>
        <v>Joueur 16</v>
      </c>
    </row>
    <row r="18" spans="5:10" x14ac:dyDescent="0.25">
      <c r="E18" s="42"/>
      <c r="F18" s="42"/>
      <c r="G18" s="42"/>
      <c r="H18" s="29">
        <f t="shared" si="0"/>
        <v>0</v>
      </c>
      <c r="I18" s="42"/>
      <c r="J18" s="42" t="str">
        <f>IF(ISBLANK(Résultats!D24),"Joueur 17",Résultats!D24)</f>
        <v>Joueur 17</v>
      </c>
    </row>
    <row r="19" spans="5:10" x14ac:dyDescent="0.25">
      <c r="E19" s="43"/>
      <c r="F19" s="43"/>
      <c r="G19" s="43"/>
      <c r="H19" s="30">
        <f t="shared" si="0"/>
        <v>0</v>
      </c>
      <c r="I19" s="43"/>
      <c r="J19" s="43" t="str">
        <f>IF(ISBLANK(Résultats!D25),"Joueur 18",Résultats!D25)</f>
        <v>Joueur 18</v>
      </c>
    </row>
    <row r="20" spans="5:10" x14ac:dyDescent="0.25">
      <c r="E20" s="44"/>
      <c r="F20" s="44"/>
      <c r="G20" s="44"/>
      <c r="H20" s="31">
        <f t="shared" si="0"/>
        <v>0</v>
      </c>
      <c r="I20" s="44"/>
      <c r="J20" s="44" t="str">
        <f>IF(ISBLANK(Résultats!D26),"Joueur 19",Résultats!D26)</f>
        <v>Joueur 19</v>
      </c>
    </row>
    <row r="21" spans="5:10" ht="15.75" thickBot="1" x14ac:dyDescent="0.3">
      <c r="E21" s="45"/>
      <c r="F21" s="45"/>
      <c r="G21" s="45"/>
      <c r="H21" s="32">
        <f t="shared" si="0"/>
        <v>0</v>
      </c>
      <c r="I21" s="45"/>
      <c r="J21" s="45" t="str">
        <f>IF(ISBLANK(Résultats!D27),"Joueur 20",Résultats!D27)</f>
        <v>Joueur 20</v>
      </c>
    </row>
    <row r="22" spans="5:10" x14ac:dyDescent="0.25">
      <c r="E22" s="176" t="s">
        <v>43</v>
      </c>
    </row>
  </sheetData>
  <sheetProtection algorithmName="SHA-512" hashValue="Is/TM4wZggRymfcEdgdJSlbZngii1h2FgZgVirO3bDlBv4p47uZladnyZIRNjd73BYCGADL4pHeiTN4no934vA==" saltValue="oyj17Z7WPMwM7fqYr0qEAQ==" spinCount="100000" sheet="1" objects="1" scenarios="1"/>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E1:J22"/>
  <sheetViews>
    <sheetView workbookViewId="0">
      <selection activeCell="E2" sqref="E2"/>
    </sheetView>
  </sheetViews>
  <sheetFormatPr baseColWidth="10" defaultColWidth="10.7109375" defaultRowHeight="15" x14ac:dyDescent="0.25"/>
  <cols>
    <col min="3" max="4" width="11" customWidth="1"/>
    <col min="5" max="5" width="7" customWidth="1"/>
    <col min="6" max="7" width="7.85546875" customWidth="1"/>
    <col min="9" max="9" width="9.5703125" customWidth="1"/>
    <col min="10" max="10" width="32" customWidth="1"/>
  </cols>
  <sheetData>
    <row r="1" spans="5:10" ht="105" x14ac:dyDescent="0.25">
      <c r="E1" s="1" t="s">
        <v>44</v>
      </c>
      <c r="F1" s="1" t="s">
        <v>45</v>
      </c>
      <c r="G1" s="1" t="s">
        <v>46</v>
      </c>
      <c r="H1" s="28" t="s">
        <v>47</v>
      </c>
      <c r="I1" s="8" t="s">
        <v>48</v>
      </c>
      <c r="J1" s="2"/>
    </row>
    <row r="2" spans="5:10" x14ac:dyDescent="0.25">
      <c r="E2" s="42"/>
      <c r="F2" s="42"/>
      <c r="G2" s="42"/>
      <c r="H2" s="29">
        <f t="shared" ref="H2:H21" si="0">E2+F2+G2</f>
        <v>0</v>
      </c>
      <c r="I2" s="42"/>
      <c r="J2" s="42" t="str">
        <f>IF(ISBLANK(Résultats!D8),"Joueur 1",Résultats!D8)</f>
        <v>Joueur 1</v>
      </c>
    </row>
    <row r="3" spans="5:10" x14ac:dyDescent="0.25">
      <c r="E3" s="43"/>
      <c r="F3" s="43"/>
      <c r="G3" s="43"/>
      <c r="H3" s="30">
        <f t="shared" si="0"/>
        <v>0</v>
      </c>
      <c r="I3" s="43"/>
      <c r="J3" s="43" t="str">
        <f>IF(ISBLANK(Résultats!D9),"Joueur 2",Résultats!D9)</f>
        <v>Joueur 2</v>
      </c>
    </row>
    <row r="4" spans="5:10" x14ac:dyDescent="0.25">
      <c r="E4" s="44"/>
      <c r="F4" s="44"/>
      <c r="G4" s="44"/>
      <c r="H4" s="31">
        <f t="shared" si="0"/>
        <v>0</v>
      </c>
      <c r="I4" s="44"/>
      <c r="J4" s="44" t="str">
        <f>IF(ISBLANK(Résultats!D10),"Joueur 3",Résultats!D10)</f>
        <v>Joueur 3</v>
      </c>
    </row>
    <row r="5" spans="5:10" x14ac:dyDescent="0.25">
      <c r="E5" s="45"/>
      <c r="F5" s="45"/>
      <c r="G5" s="45"/>
      <c r="H5" s="32">
        <f t="shared" si="0"/>
        <v>0</v>
      </c>
      <c r="I5" s="45"/>
      <c r="J5" s="45" t="str">
        <f>IF(ISBLANK(Résultats!D11),"Joueur 4",Résultats!D11)</f>
        <v>Joueur 4</v>
      </c>
    </row>
    <row r="6" spans="5:10" x14ac:dyDescent="0.25">
      <c r="E6" s="42"/>
      <c r="F6" s="42"/>
      <c r="G6" s="42"/>
      <c r="H6" s="29">
        <f t="shared" si="0"/>
        <v>0</v>
      </c>
      <c r="I6" s="42"/>
      <c r="J6" s="42" t="str">
        <f>IF(ISBLANK(Résultats!D12),"Joueur 5",Résultats!D12)</f>
        <v>Joueur 5</v>
      </c>
    </row>
    <row r="7" spans="5:10" x14ac:dyDescent="0.25">
      <c r="E7" s="43"/>
      <c r="F7" s="43"/>
      <c r="G7" s="43"/>
      <c r="H7" s="30">
        <f t="shared" si="0"/>
        <v>0</v>
      </c>
      <c r="I7" s="43"/>
      <c r="J7" s="43" t="str">
        <f>IF(ISBLANK(Résultats!D13),"Joueur 6",Résultats!D13)</f>
        <v>Joueur 6</v>
      </c>
    </row>
    <row r="8" spans="5:10" x14ac:dyDescent="0.25">
      <c r="E8" s="44"/>
      <c r="F8" s="44"/>
      <c r="G8" s="44"/>
      <c r="H8" s="31">
        <f t="shared" si="0"/>
        <v>0</v>
      </c>
      <c r="I8" s="44"/>
      <c r="J8" s="44" t="str">
        <f>IF(ISBLANK(Résultats!D14),"Joueur 7",Résultats!D14)</f>
        <v>Joueur 7</v>
      </c>
    </row>
    <row r="9" spans="5:10" x14ac:dyDescent="0.25">
      <c r="E9" s="45"/>
      <c r="F9" s="45"/>
      <c r="G9" s="45"/>
      <c r="H9" s="32">
        <f t="shared" si="0"/>
        <v>0</v>
      </c>
      <c r="I9" s="45"/>
      <c r="J9" s="45" t="str">
        <f>IF(ISBLANK(Résultats!D15),"Joueur 8",Résultats!D15)</f>
        <v>Joueur 8</v>
      </c>
    </row>
    <row r="10" spans="5:10" x14ac:dyDescent="0.25">
      <c r="E10" s="42"/>
      <c r="F10" s="42"/>
      <c r="G10" s="42"/>
      <c r="H10" s="29">
        <f t="shared" si="0"/>
        <v>0</v>
      </c>
      <c r="I10" s="42"/>
      <c r="J10" s="42" t="str">
        <f>IF(ISBLANK(Résultats!D16),"Joueur 9",Résultats!D16)</f>
        <v>Joueur 9</v>
      </c>
    </row>
    <row r="11" spans="5:10" x14ac:dyDescent="0.25">
      <c r="E11" s="43"/>
      <c r="F11" s="43"/>
      <c r="G11" s="43"/>
      <c r="H11" s="30">
        <f t="shared" si="0"/>
        <v>0</v>
      </c>
      <c r="I11" s="43"/>
      <c r="J11" s="43" t="str">
        <f>IF(ISBLANK(Résultats!D17),"Joueur 10",Résultats!D17)</f>
        <v>Joueur 10</v>
      </c>
    </row>
    <row r="12" spans="5:10" x14ac:dyDescent="0.25">
      <c r="E12" s="44"/>
      <c r="F12" s="44"/>
      <c r="G12" s="44"/>
      <c r="H12" s="31">
        <f t="shared" si="0"/>
        <v>0</v>
      </c>
      <c r="I12" s="44"/>
      <c r="J12" s="44" t="str">
        <f>IF(ISBLANK(Résultats!D18),"Joueur 11",Résultats!D18)</f>
        <v>Joueur 11</v>
      </c>
    </row>
    <row r="13" spans="5:10" x14ac:dyDescent="0.25">
      <c r="E13" s="45"/>
      <c r="F13" s="45"/>
      <c r="G13" s="45"/>
      <c r="H13" s="32">
        <f t="shared" si="0"/>
        <v>0</v>
      </c>
      <c r="I13" s="45"/>
      <c r="J13" s="45" t="str">
        <f>IF(ISBLANK(Résultats!D19),"Joueur 12",Résultats!D19)</f>
        <v>Joueur 12</v>
      </c>
    </row>
    <row r="14" spans="5:10" x14ac:dyDescent="0.25">
      <c r="E14" s="42"/>
      <c r="F14" s="42"/>
      <c r="G14" s="42"/>
      <c r="H14" s="29">
        <f t="shared" si="0"/>
        <v>0</v>
      </c>
      <c r="I14" s="42"/>
      <c r="J14" s="42" t="str">
        <f>IF(ISBLANK(Résultats!D20),"Joueur 13",Résultats!D20)</f>
        <v>Joueur 13</v>
      </c>
    </row>
    <row r="15" spans="5:10" x14ac:dyDescent="0.25">
      <c r="E15" s="43"/>
      <c r="F15" s="43"/>
      <c r="G15" s="43"/>
      <c r="H15" s="30">
        <f t="shared" si="0"/>
        <v>0</v>
      </c>
      <c r="I15" s="43"/>
      <c r="J15" s="43" t="str">
        <f>IF(ISBLANK(Résultats!D21),"Joueur 14",Résultats!D21)</f>
        <v>Joueur 14</v>
      </c>
    </row>
    <row r="16" spans="5:10" x14ac:dyDescent="0.25">
      <c r="E16" s="44"/>
      <c r="F16" s="44"/>
      <c r="G16" s="44"/>
      <c r="H16" s="31">
        <f t="shared" si="0"/>
        <v>0</v>
      </c>
      <c r="I16" s="44"/>
      <c r="J16" s="44" t="str">
        <f>IF(ISBLANK(Résultats!D22),"Joueur 15",Résultats!D22)</f>
        <v>Joueur 15</v>
      </c>
    </row>
    <row r="17" spans="5:10" x14ac:dyDescent="0.25">
      <c r="E17" s="45"/>
      <c r="F17" s="45"/>
      <c r="G17" s="45"/>
      <c r="H17" s="32">
        <f t="shared" si="0"/>
        <v>0</v>
      </c>
      <c r="I17" s="45"/>
      <c r="J17" s="45" t="str">
        <f>IF(ISBLANK(Résultats!D23),"Joueur 16",Résultats!D23)</f>
        <v>Joueur 16</v>
      </c>
    </row>
    <row r="18" spans="5:10" x14ac:dyDescent="0.25">
      <c r="E18" s="42"/>
      <c r="F18" s="42"/>
      <c r="G18" s="42"/>
      <c r="H18" s="29">
        <f t="shared" si="0"/>
        <v>0</v>
      </c>
      <c r="I18" s="42"/>
      <c r="J18" s="42" t="str">
        <f>IF(ISBLANK(Résultats!D24),"Joueur 17",Résultats!D24)</f>
        <v>Joueur 17</v>
      </c>
    </row>
    <row r="19" spans="5:10" x14ac:dyDescent="0.25">
      <c r="E19" s="43"/>
      <c r="F19" s="43"/>
      <c r="G19" s="43"/>
      <c r="H19" s="30">
        <f t="shared" si="0"/>
        <v>0</v>
      </c>
      <c r="I19" s="43"/>
      <c r="J19" s="43" t="str">
        <f>IF(ISBLANK(Résultats!D25),"Joueur 18",Résultats!D25)</f>
        <v>Joueur 18</v>
      </c>
    </row>
    <row r="20" spans="5:10" x14ac:dyDescent="0.25">
      <c r="E20" s="44"/>
      <c r="F20" s="44"/>
      <c r="G20" s="44"/>
      <c r="H20" s="31">
        <f t="shared" si="0"/>
        <v>0</v>
      </c>
      <c r="I20" s="44"/>
      <c r="J20" s="44" t="str">
        <f>IF(ISBLANK(Résultats!D26),"Joueur 19",Résultats!D26)</f>
        <v>Joueur 19</v>
      </c>
    </row>
    <row r="21" spans="5:10" ht="15.75" thickBot="1" x14ac:dyDescent="0.3">
      <c r="E21" s="45"/>
      <c r="F21" s="45"/>
      <c r="G21" s="45"/>
      <c r="H21" s="32">
        <f t="shared" si="0"/>
        <v>0</v>
      </c>
      <c r="I21" s="45"/>
      <c r="J21" s="45" t="str">
        <f>IF(ISBLANK(Résultats!D27),"Joueur 20",Résultats!D27)</f>
        <v>Joueur 20</v>
      </c>
    </row>
    <row r="22" spans="5:10" x14ac:dyDescent="0.25">
      <c r="E22" s="176" t="s">
        <v>43</v>
      </c>
    </row>
  </sheetData>
  <sheetProtection algorithmName="SHA-512" hashValue="MvISZs+nUvvXKBqAtSrOunWeqz491dyD1w+diOGrWCgFO17cE1hrCzZrg6QY7WjYqzKppPioUlaV5/gsTImb1A==" saltValue="0TFOqGxHQ9lO9eHgW9FyHA==" spinCount="100000" sheet="1" objects="1" scenarios="1"/>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E1:J22"/>
  <sheetViews>
    <sheetView workbookViewId="0">
      <selection activeCell="E2" sqref="E2"/>
    </sheetView>
  </sheetViews>
  <sheetFormatPr baseColWidth="10" defaultColWidth="10.7109375" defaultRowHeight="15" x14ac:dyDescent="0.25"/>
  <cols>
    <col min="3" max="4" width="11" customWidth="1"/>
    <col min="5" max="5" width="7" customWidth="1"/>
    <col min="6" max="7" width="7.85546875" customWidth="1"/>
    <col min="9" max="9" width="9.5703125" customWidth="1"/>
    <col min="10" max="10" width="32" customWidth="1"/>
  </cols>
  <sheetData>
    <row r="1" spans="5:10" ht="105" x14ac:dyDescent="0.25">
      <c r="E1" s="1" t="s">
        <v>44</v>
      </c>
      <c r="F1" s="1" t="s">
        <v>45</v>
      </c>
      <c r="G1" s="1" t="s">
        <v>46</v>
      </c>
      <c r="H1" s="28" t="s">
        <v>47</v>
      </c>
      <c r="I1" s="8" t="s">
        <v>48</v>
      </c>
      <c r="J1" s="2"/>
    </row>
    <row r="2" spans="5:10" x14ac:dyDescent="0.25">
      <c r="E2" s="42"/>
      <c r="F2" s="42"/>
      <c r="G2" s="42"/>
      <c r="H2" s="29">
        <f t="shared" ref="H2:H21" si="0">E2+F2+G2</f>
        <v>0</v>
      </c>
      <c r="I2" s="42"/>
      <c r="J2" s="42" t="str">
        <f>IF(ISBLANK(Résultats!D8),"Joueur 1",Résultats!D8)</f>
        <v>Joueur 1</v>
      </c>
    </row>
    <row r="3" spans="5:10" x14ac:dyDescent="0.25">
      <c r="E3" s="43"/>
      <c r="F3" s="43"/>
      <c r="G3" s="43"/>
      <c r="H3" s="30">
        <f t="shared" si="0"/>
        <v>0</v>
      </c>
      <c r="I3" s="43"/>
      <c r="J3" s="43" t="str">
        <f>IF(ISBLANK(Résultats!D9),"Joueur 2",Résultats!D9)</f>
        <v>Joueur 2</v>
      </c>
    </row>
    <row r="4" spans="5:10" x14ac:dyDescent="0.25">
      <c r="E4" s="44"/>
      <c r="F4" s="44"/>
      <c r="G4" s="44"/>
      <c r="H4" s="31">
        <f t="shared" si="0"/>
        <v>0</v>
      </c>
      <c r="I4" s="44"/>
      <c r="J4" s="44" t="str">
        <f>IF(ISBLANK(Résultats!D10),"Joueur 3",Résultats!D10)</f>
        <v>Joueur 3</v>
      </c>
    </row>
    <row r="5" spans="5:10" x14ac:dyDescent="0.25">
      <c r="E5" s="45"/>
      <c r="F5" s="45"/>
      <c r="G5" s="45"/>
      <c r="H5" s="32">
        <f t="shared" si="0"/>
        <v>0</v>
      </c>
      <c r="I5" s="45"/>
      <c r="J5" s="45" t="str">
        <f>IF(ISBLANK(Résultats!D11),"Joueur 4",Résultats!D11)</f>
        <v>Joueur 4</v>
      </c>
    </row>
    <row r="6" spans="5:10" x14ac:dyDescent="0.25">
      <c r="E6" s="42"/>
      <c r="F6" s="42"/>
      <c r="G6" s="42"/>
      <c r="H6" s="29">
        <f t="shared" si="0"/>
        <v>0</v>
      </c>
      <c r="I6" s="42"/>
      <c r="J6" s="42" t="str">
        <f>IF(ISBLANK(Résultats!D12),"Joueur 5",Résultats!D12)</f>
        <v>Joueur 5</v>
      </c>
    </row>
    <row r="7" spans="5:10" x14ac:dyDescent="0.25">
      <c r="E7" s="43"/>
      <c r="F7" s="43"/>
      <c r="G7" s="43"/>
      <c r="H7" s="30">
        <f t="shared" si="0"/>
        <v>0</v>
      </c>
      <c r="I7" s="43"/>
      <c r="J7" s="43" t="str">
        <f>IF(ISBLANK(Résultats!D13),"Joueur 6",Résultats!D13)</f>
        <v>Joueur 6</v>
      </c>
    </row>
    <row r="8" spans="5:10" x14ac:dyDescent="0.25">
      <c r="E8" s="44"/>
      <c r="F8" s="44"/>
      <c r="G8" s="44"/>
      <c r="H8" s="31">
        <f t="shared" si="0"/>
        <v>0</v>
      </c>
      <c r="I8" s="44"/>
      <c r="J8" s="44" t="str">
        <f>IF(ISBLANK(Résultats!D14),"Joueur 7",Résultats!D14)</f>
        <v>Joueur 7</v>
      </c>
    </row>
    <row r="9" spans="5:10" x14ac:dyDescent="0.25">
      <c r="E9" s="45"/>
      <c r="F9" s="45"/>
      <c r="G9" s="45"/>
      <c r="H9" s="32">
        <f t="shared" si="0"/>
        <v>0</v>
      </c>
      <c r="I9" s="45"/>
      <c r="J9" s="45" t="str">
        <f>IF(ISBLANK(Résultats!D15),"Joueur 8",Résultats!D15)</f>
        <v>Joueur 8</v>
      </c>
    </row>
    <row r="10" spans="5:10" x14ac:dyDescent="0.25">
      <c r="E10" s="42"/>
      <c r="F10" s="42"/>
      <c r="G10" s="42"/>
      <c r="H10" s="29">
        <f t="shared" si="0"/>
        <v>0</v>
      </c>
      <c r="I10" s="42"/>
      <c r="J10" s="42" t="str">
        <f>IF(ISBLANK(Résultats!D16),"Joueur 9",Résultats!D16)</f>
        <v>Joueur 9</v>
      </c>
    </row>
    <row r="11" spans="5:10" x14ac:dyDescent="0.25">
      <c r="E11" s="43"/>
      <c r="F11" s="43"/>
      <c r="G11" s="43"/>
      <c r="H11" s="30">
        <f t="shared" si="0"/>
        <v>0</v>
      </c>
      <c r="I11" s="43"/>
      <c r="J11" s="43" t="str">
        <f>IF(ISBLANK(Résultats!D17),"Joueur 10",Résultats!D17)</f>
        <v>Joueur 10</v>
      </c>
    </row>
    <row r="12" spans="5:10" x14ac:dyDescent="0.25">
      <c r="E12" s="44"/>
      <c r="F12" s="44"/>
      <c r="G12" s="44"/>
      <c r="H12" s="31">
        <f t="shared" si="0"/>
        <v>0</v>
      </c>
      <c r="I12" s="44"/>
      <c r="J12" s="44" t="str">
        <f>IF(ISBLANK(Résultats!D18),"Joueur 11",Résultats!D18)</f>
        <v>Joueur 11</v>
      </c>
    </row>
    <row r="13" spans="5:10" x14ac:dyDescent="0.25">
      <c r="E13" s="45"/>
      <c r="F13" s="45"/>
      <c r="G13" s="45"/>
      <c r="H13" s="32">
        <f t="shared" si="0"/>
        <v>0</v>
      </c>
      <c r="I13" s="45"/>
      <c r="J13" s="45" t="str">
        <f>IF(ISBLANK(Résultats!D19),"Joueur 12",Résultats!D19)</f>
        <v>Joueur 12</v>
      </c>
    </row>
    <row r="14" spans="5:10" x14ac:dyDescent="0.25">
      <c r="E14" s="42"/>
      <c r="F14" s="42"/>
      <c r="G14" s="42"/>
      <c r="H14" s="29">
        <f t="shared" si="0"/>
        <v>0</v>
      </c>
      <c r="I14" s="42"/>
      <c r="J14" s="42" t="str">
        <f>IF(ISBLANK(Résultats!D20),"Joueur 13",Résultats!D20)</f>
        <v>Joueur 13</v>
      </c>
    </row>
    <row r="15" spans="5:10" x14ac:dyDescent="0.25">
      <c r="E15" s="43"/>
      <c r="F15" s="43"/>
      <c r="G15" s="43"/>
      <c r="H15" s="30">
        <f t="shared" si="0"/>
        <v>0</v>
      </c>
      <c r="I15" s="43"/>
      <c r="J15" s="43" t="str">
        <f>IF(ISBLANK(Résultats!D21),"Joueur 14",Résultats!D21)</f>
        <v>Joueur 14</v>
      </c>
    </row>
    <row r="16" spans="5:10" x14ac:dyDescent="0.25">
      <c r="E16" s="44"/>
      <c r="F16" s="44"/>
      <c r="G16" s="44"/>
      <c r="H16" s="31">
        <f t="shared" si="0"/>
        <v>0</v>
      </c>
      <c r="I16" s="44"/>
      <c r="J16" s="44" t="str">
        <f>IF(ISBLANK(Résultats!D22),"Joueur 15",Résultats!D22)</f>
        <v>Joueur 15</v>
      </c>
    </row>
    <row r="17" spans="5:10" x14ac:dyDescent="0.25">
      <c r="E17" s="45"/>
      <c r="F17" s="45"/>
      <c r="G17" s="45"/>
      <c r="H17" s="32">
        <f t="shared" si="0"/>
        <v>0</v>
      </c>
      <c r="I17" s="45"/>
      <c r="J17" s="45" t="str">
        <f>IF(ISBLANK(Résultats!D23),"Joueur 16",Résultats!D23)</f>
        <v>Joueur 16</v>
      </c>
    </row>
    <row r="18" spans="5:10" x14ac:dyDescent="0.25">
      <c r="E18" s="42"/>
      <c r="F18" s="42"/>
      <c r="G18" s="42"/>
      <c r="H18" s="29">
        <f t="shared" si="0"/>
        <v>0</v>
      </c>
      <c r="I18" s="42"/>
      <c r="J18" s="42" t="str">
        <f>IF(ISBLANK(Résultats!D24),"Joueur 17",Résultats!D24)</f>
        <v>Joueur 17</v>
      </c>
    </row>
    <row r="19" spans="5:10" x14ac:dyDescent="0.25">
      <c r="E19" s="43"/>
      <c r="F19" s="43"/>
      <c r="G19" s="43"/>
      <c r="H19" s="30">
        <f t="shared" si="0"/>
        <v>0</v>
      </c>
      <c r="I19" s="43"/>
      <c r="J19" s="43" t="str">
        <f>IF(ISBLANK(Résultats!D25),"Joueur 18",Résultats!D25)</f>
        <v>Joueur 18</v>
      </c>
    </row>
    <row r="20" spans="5:10" x14ac:dyDescent="0.25">
      <c r="E20" s="44"/>
      <c r="F20" s="44"/>
      <c r="G20" s="44"/>
      <c r="H20" s="31">
        <f t="shared" si="0"/>
        <v>0</v>
      </c>
      <c r="I20" s="44"/>
      <c r="J20" s="44" t="str">
        <f>IF(ISBLANK(Résultats!D26),"Joueur 19",Résultats!D26)</f>
        <v>Joueur 19</v>
      </c>
    </row>
    <row r="21" spans="5:10" ht="15.75" thickBot="1" x14ac:dyDescent="0.3">
      <c r="E21" s="45"/>
      <c r="F21" s="45"/>
      <c r="G21" s="45"/>
      <c r="H21" s="32">
        <f t="shared" si="0"/>
        <v>0</v>
      </c>
      <c r="I21" s="45"/>
      <c r="J21" s="45" t="str">
        <f>IF(ISBLANK(Résultats!D27),"Joueur 20",Résultats!D27)</f>
        <v>Joueur 20</v>
      </c>
    </row>
    <row r="22" spans="5:10" x14ac:dyDescent="0.25">
      <c r="E22" s="176" t="s">
        <v>43</v>
      </c>
    </row>
  </sheetData>
  <sheetProtection algorithmName="SHA-512" hashValue="inYDxOc16KppqNrMojxegWFdsMIVs1AU5+8N3Fo1pfjjnZPlE9IE3enbprC1zzFgcci4V8HgMoTxYntWL8DfsQ==" saltValue="uJs/TSVM94vxgUx8g4VhEA==" spinCount="100000" sheet="1" objects="1" scenarios="1"/>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E1:J22"/>
  <sheetViews>
    <sheetView workbookViewId="0">
      <selection activeCell="E2" sqref="E2"/>
    </sheetView>
  </sheetViews>
  <sheetFormatPr baseColWidth="10" defaultColWidth="10.7109375" defaultRowHeight="15" x14ac:dyDescent="0.25"/>
  <cols>
    <col min="3" max="4" width="11" customWidth="1"/>
    <col min="5" max="5" width="7" customWidth="1"/>
    <col min="6" max="7" width="7.85546875" customWidth="1"/>
    <col min="9" max="9" width="9.5703125" customWidth="1"/>
    <col min="10" max="10" width="32" customWidth="1"/>
  </cols>
  <sheetData>
    <row r="1" spans="5:10" ht="105" x14ac:dyDescent="0.25">
      <c r="E1" s="1" t="s">
        <v>44</v>
      </c>
      <c r="F1" s="1" t="s">
        <v>45</v>
      </c>
      <c r="G1" s="1" t="s">
        <v>46</v>
      </c>
      <c r="H1" s="28" t="s">
        <v>47</v>
      </c>
      <c r="I1" s="8" t="s">
        <v>48</v>
      </c>
      <c r="J1" s="2"/>
    </row>
    <row r="2" spans="5:10" x14ac:dyDescent="0.25">
      <c r="E2" s="42"/>
      <c r="F2" s="42"/>
      <c r="G2" s="42"/>
      <c r="H2" s="29">
        <f t="shared" ref="H2:H21" si="0">E2+F2+G2</f>
        <v>0</v>
      </c>
      <c r="I2" s="42"/>
      <c r="J2" s="42" t="str">
        <f>IF(ISBLANK(Résultats!D8),"Joueur 1",Résultats!D8)</f>
        <v>Joueur 1</v>
      </c>
    </row>
    <row r="3" spans="5:10" x14ac:dyDescent="0.25">
      <c r="E3" s="43"/>
      <c r="F3" s="43"/>
      <c r="G3" s="43"/>
      <c r="H3" s="30">
        <f t="shared" si="0"/>
        <v>0</v>
      </c>
      <c r="I3" s="43"/>
      <c r="J3" s="43" t="str">
        <f>IF(ISBLANK(Résultats!D9),"Joueur 2",Résultats!D9)</f>
        <v>Joueur 2</v>
      </c>
    </row>
    <row r="4" spans="5:10" x14ac:dyDescent="0.25">
      <c r="E4" s="44"/>
      <c r="F4" s="44"/>
      <c r="G4" s="44"/>
      <c r="H4" s="31">
        <f t="shared" si="0"/>
        <v>0</v>
      </c>
      <c r="I4" s="44"/>
      <c r="J4" s="44" t="str">
        <f>IF(ISBLANK(Résultats!D10),"Joueur 3",Résultats!D10)</f>
        <v>Joueur 3</v>
      </c>
    </row>
    <row r="5" spans="5:10" x14ac:dyDescent="0.25">
      <c r="E5" s="45"/>
      <c r="F5" s="45"/>
      <c r="G5" s="45"/>
      <c r="H5" s="32">
        <f t="shared" si="0"/>
        <v>0</v>
      </c>
      <c r="I5" s="45"/>
      <c r="J5" s="45" t="str">
        <f>IF(ISBLANK(Résultats!D11),"Joueur 4",Résultats!D11)</f>
        <v>Joueur 4</v>
      </c>
    </row>
    <row r="6" spans="5:10" x14ac:dyDescent="0.25">
      <c r="E6" s="42"/>
      <c r="F6" s="42"/>
      <c r="G6" s="42"/>
      <c r="H6" s="29">
        <f t="shared" si="0"/>
        <v>0</v>
      </c>
      <c r="I6" s="42"/>
      <c r="J6" s="42" t="str">
        <f>IF(ISBLANK(Résultats!D12),"Joueur 5",Résultats!D12)</f>
        <v>Joueur 5</v>
      </c>
    </row>
    <row r="7" spans="5:10" x14ac:dyDescent="0.25">
      <c r="E7" s="43"/>
      <c r="F7" s="43"/>
      <c r="G7" s="43"/>
      <c r="H7" s="30">
        <f t="shared" si="0"/>
        <v>0</v>
      </c>
      <c r="I7" s="43"/>
      <c r="J7" s="43" t="str">
        <f>IF(ISBLANK(Résultats!D13),"Joueur 6",Résultats!D13)</f>
        <v>Joueur 6</v>
      </c>
    </row>
    <row r="8" spans="5:10" x14ac:dyDescent="0.25">
      <c r="E8" s="44"/>
      <c r="F8" s="44"/>
      <c r="G8" s="44"/>
      <c r="H8" s="31">
        <f t="shared" si="0"/>
        <v>0</v>
      </c>
      <c r="I8" s="44"/>
      <c r="J8" s="44" t="str">
        <f>IF(ISBLANK(Résultats!D14),"Joueur 7",Résultats!D14)</f>
        <v>Joueur 7</v>
      </c>
    </row>
    <row r="9" spans="5:10" x14ac:dyDescent="0.25">
      <c r="E9" s="45"/>
      <c r="F9" s="45"/>
      <c r="G9" s="45"/>
      <c r="H9" s="32">
        <f t="shared" si="0"/>
        <v>0</v>
      </c>
      <c r="I9" s="45"/>
      <c r="J9" s="45" t="str">
        <f>IF(ISBLANK(Résultats!D15),"Joueur 8",Résultats!D15)</f>
        <v>Joueur 8</v>
      </c>
    </row>
    <row r="10" spans="5:10" x14ac:dyDescent="0.25">
      <c r="E10" s="42"/>
      <c r="F10" s="42"/>
      <c r="G10" s="42"/>
      <c r="H10" s="29">
        <f t="shared" si="0"/>
        <v>0</v>
      </c>
      <c r="I10" s="42"/>
      <c r="J10" s="42" t="str">
        <f>IF(ISBLANK(Résultats!D16),"Joueur 9",Résultats!D16)</f>
        <v>Joueur 9</v>
      </c>
    </row>
    <row r="11" spans="5:10" x14ac:dyDescent="0.25">
      <c r="E11" s="43"/>
      <c r="F11" s="43"/>
      <c r="G11" s="43"/>
      <c r="H11" s="30">
        <f t="shared" si="0"/>
        <v>0</v>
      </c>
      <c r="I11" s="43"/>
      <c r="J11" s="43" t="str">
        <f>IF(ISBLANK(Résultats!D17),"Joueur 10",Résultats!D17)</f>
        <v>Joueur 10</v>
      </c>
    </row>
    <row r="12" spans="5:10" x14ac:dyDescent="0.25">
      <c r="E12" s="44"/>
      <c r="F12" s="44"/>
      <c r="G12" s="44"/>
      <c r="H12" s="31">
        <f t="shared" si="0"/>
        <v>0</v>
      </c>
      <c r="I12" s="44"/>
      <c r="J12" s="44" t="str">
        <f>IF(ISBLANK(Résultats!D18),"Joueur 11",Résultats!D18)</f>
        <v>Joueur 11</v>
      </c>
    </row>
    <row r="13" spans="5:10" x14ac:dyDescent="0.25">
      <c r="E13" s="45"/>
      <c r="F13" s="45"/>
      <c r="G13" s="45"/>
      <c r="H13" s="32">
        <f t="shared" si="0"/>
        <v>0</v>
      </c>
      <c r="I13" s="45"/>
      <c r="J13" s="45" t="str">
        <f>IF(ISBLANK(Résultats!D19),"Joueur 12",Résultats!D19)</f>
        <v>Joueur 12</v>
      </c>
    </row>
    <row r="14" spans="5:10" x14ac:dyDescent="0.25">
      <c r="E14" s="42"/>
      <c r="F14" s="42"/>
      <c r="G14" s="42"/>
      <c r="H14" s="29">
        <f t="shared" si="0"/>
        <v>0</v>
      </c>
      <c r="I14" s="42"/>
      <c r="J14" s="42" t="str">
        <f>IF(ISBLANK(Résultats!D20),"Joueur 13",Résultats!D20)</f>
        <v>Joueur 13</v>
      </c>
    </row>
    <row r="15" spans="5:10" x14ac:dyDescent="0.25">
      <c r="E15" s="43"/>
      <c r="F15" s="43"/>
      <c r="G15" s="43"/>
      <c r="H15" s="30">
        <f t="shared" si="0"/>
        <v>0</v>
      </c>
      <c r="I15" s="43"/>
      <c r="J15" s="43" t="str">
        <f>IF(ISBLANK(Résultats!D21),"Joueur 14",Résultats!D21)</f>
        <v>Joueur 14</v>
      </c>
    </row>
    <row r="16" spans="5:10" x14ac:dyDescent="0.25">
      <c r="E16" s="44"/>
      <c r="F16" s="44"/>
      <c r="G16" s="44"/>
      <c r="H16" s="31">
        <f t="shared" si="0"/>
        <v>0</v>
      </c>
      <c r="I16" s="44"/>
      <c r="J16" s="44" t="str">
        <f>IF(ISBLANK(Résultats!D22),"Joueur 15",Résultats!D22)</f>
        <v>Joueur 15</v>
      </c>
    </row>
    <row r="17" spans="5:10" x14ac:dyDescent="0.25">
      <c r="E17" s="45"/>
      <c r="F17" s="45"/>
      <c r="G17" s="45"/>
      <c r="H17" s="32">
        <f t="shared" si="0"/>
        <v>0</v>
      </c>
      <c r="I17" s="45"/>
      <c r="J17" s="45" t="str">
        <f>IF(ISBLANK(Résultats!D23),"Joueur 16",Résultats!D23)</f>
        <v>Joueur 16</v>
      </c>
    </row>
    <row r="18" spans="5:10" x14ac:dyDescent="0.25">
      <c r="E18" s="42"/>
      <c r="F18" s="42"/>
      <c r="G18" s="42"/>
      <c r="H18" s="29">
        <f t="shared" si="0"/>
        <v>0</v>
      </c>
      <c r="I18" s="42"/>
      <c r="J18" s="42" t="str">
        <f>IF(ISBLANK(Résultats!D24),"Joueur 17",Résultats!D24)</f>
        <v>Joueur 17</v>
      </c>
    </row>
    <row r="19" spans="5:10" x14ac:dyDescent="0.25">
      <c r="E19" s="43"/>
      <c r="F19" s="43"/>
      <c r="G19" s="43"/>
      <c r="H19" s="30">
        <f t="shared" si="0"/>
        <v>0</v>
      </c>
      <c r="I19" s="43"/>
      <c r="J19" s="43" t="str">
        <f>IF(ISBLANK(Résultats!D25),"Joueur 18",Résultats!D25)</f>
        <v>Joueur 18</v>
      </c>
    </row>
    <row r="20" spans="5:10" x14ac:dyDescent="0.25">
      <c r="E20" s="44"/>
      <c r="F20" s="44"/>
      <c r="G20" s="44"/>
      <c r="H20" s="31">
        <f t="shared" si="0"/>
        <v>0</v>
      </c>
      <c r="I20" s="44"/>
      <c r="J20" s="44" t="str">
        <f>IF(ISBLANK(Résultats!D26),"Joueur 19",Résultats!D26)</f>
        <v>Joueur 19</v>
      </c>
    </row>
    <row r="21" spans="5:10" ht="15.75" thickBot="1" x14ac:dyDescent="0.3">
      <c r="E21" s="45"/>
      <c r="F21" s="45"/>
      <c r="G21" s="45"/>
      <c r="H21" s="32">
        <f t="shared" si="0"/>
        <v>0</v>
      </c>
      <c r="I21" s="45"/>
      <c r="J21" s="45" t="str">
        <f>IF(ISBLANK(Résultats!D27),"Joueur 20",Résultats!D27)</f>
        <v>Joueur 20</v>
      </c>
    </row>
    <row r="22" spans="5:10" x14ac:dyDescent="0.25">
      <c r="E22" s="176" t="s">
        <v>43</v>
      </c>
    </row>
  </sheetData>
  <sheetProtection algorithmName="SHA-512" hashValue="zbA3GuUMPy6nbSEF4PsBKJyMENegUUmHmJEwEu2enZG17x2rCwQms2Bv/flu48NvneOY1m98zkyjZRwXZvHo9Q==" saltValue="je7sqWMZ2vQ9gRV0EsWoVw==" spinCount="100000" sheet="1" objects="1" scenarios="1"/>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E1:J22"/>
  <sheetViews>
    <sheetView workbookViewId="0">
      <selection activeCell="E2" sqref="E2"/>
    </sheetView>
  </sheetViews>
  <sheetFormatPr baseColWidth="10" defaultColWidth="10.7109375" defaultRowHeight="15" x14ac:dyDescent="0.25"/>
  <cols>
    <col min="3" max="4" width="11" customWidth="1"/>
    <col min="5" max="5" width="7" customWidth="1"/>
    <col min="6" max="7" width="7.85546875" customWidth="1"/>
    <col min="9" max="9" width="9.5703125" customWidth="1"/>
    <col min="10" max="10" width="32" customWidth="1"/>
  </cols>
  <sheetData>
    <row r="1" spans="5:10" ht="105" x14ac:dyDescent="0.25">
      <c r="E1" s="1" t="s">
        <v>44</v>
      </c>
      <c r="F1" s="1" t="s">
        <v>45</v>
      </c>
      <c r="G1" s="1" t="s">
        <v>46</v>
      </c>
      <c r="H1" s="28" t="s">
        <v>47</v>
      </c>
      <c r="I1" s="8" t="s">
        <v>48</v>
      </c>
      <c r="J1" s="2"/>
    </row>
    <row r="2" spans="5:10" x14ac:dyDescent="0.25">
      <c r="E2" s="42"/>
      <c r="F2" s="42"/>
      <c r="G2" s="42"/>
      <c r="H2" s="29">
        <f t="shared" ref="H2:H21" si="0">E2+F2+G2</f>
        <v>0</v>
      </c>
      <c r="I2" s="42"/>
      <c r="J2" s="42" t="str">
        <f>IF(ISBLANK(Résultats!D8),"Joueur 1",Résultats!D8)</f>
        <v>Joueur 1</v>
      </c>
    </row>
    <row r="3" spans="5:10" x14ac:dyDescent="0.25">
      <c r="E3" s="43"/>
      <c r="F3" s="43"/>
      <c r="G3" s="43"/>
      <c r="H3" s="30">
        <f t="shared" si="0"/>
        <v>0</v>
      </c>
      <c r="I3" s="43"/>
      <c r="J3" s="43" t="str">
        <f>IF(ISBLANK(Résultats!D9),"Joueur 2",Résultats!D9)</f>
        <v>Joueur 2</v>
      </c>
    </row>
    <row r="4" spans="5:10" x14ac:dyDescent="0.25">
      <c r="E4" s="44"/>
      <c r="F4" s="44"/>
      <c r="G4" s="44"/>
      <c r="H4" s="31">
        <f t="shared" si="0"/>
        <v>0</v>
      </c>
      <c r="I4" s="44"/>
      <c r="J4" s="44" t="str">
        <f>IF(ISBLANK(Résultats!D10),"Joueur 3",Résultats!D10)</f>
        <v>Joueur 3</v>
      </c>
    </row>
    <row r="5" spans="5:10" x14ac:dyDescent="0.25">
      <c r="E5" s="45"/>
      <c r="F5" s="45"/>
      <c r="G5" s="45"/>
      <c r="H5" s="32">
        <f t="shared" si="0"/>
        <v>0</v>
      </c>
      <c r="I5" s="45"/>
      <c r="J5" s="45" t="str">
        <f>IF(ISBLANK(Résultats!D11),"Joueur 4",Résultats!D11)</f>
        <v>Joueur 4</v>
      </c>
    </row>
    <row r="6" spans="5:10" x14ac:dyDescent="0.25">
      <c r="E6" s="42"/>
      <c r="F6" s="42"/>
      <c r="G6" s="42"/>
      <c r="H6" s="29">
        <f t="shared" si="0"/>
        <v>0</v>
      </c>
      <c r="I6" s="42"/>
      <c r="J6" s="42" t="str">
        <f>IF(ISBLANK(Résultats!D12),"Joueur 5",Résultats!D12)</f>
        <v>Joueur 5</v>
      </c>
    </row>
    <row r="7" spans="5:10" x14ac:dyDescent="0.25">
      <c r="E7" s="43"/>
      <c r="F7" s="43"/>
      <c r="G7" s="43"/>
      <c r="H7" s="30">
        <f t="shared" si="0"/>
        <v>0</v>
      </c>
      <c r="I7" s="43"/>
      <c r="J7" s="43" t="str">
        <f>IF(ISBLANK(Résultats!D13),"Joueur 6",Résultats!D13)</f>
        <v>Joueur 6</v>
      </c>
    </row>
    <row r="8" spans="5:10" x14ac:dyDescent="0.25">
      <c r="E8" s="44"/>
      <c r="F8" s="44"/>
      <c r="G8" s="44"/>
      <c r="H8" s="31">
        <f t="shared" si="0"/>
        <v>0</v>
      </c>
      <c r="I8" s="44"/>
      <c r="J8" s="44" t="str">
        <f>IF(ISBLANK(Résultats!D14),"Joueur 7",Résultats!D14)</f>
        <v>Joueur 7</v>
      </c>
    </row>
    <row r="9" spans="5:10" x14ac:dyDescent="0.25">
      <c r="E9" s="45"/>
      <c r="F9" s="45"/>
      <c r="G9" s="45"/>
      <c r="H9" s="32">
        <f t="shared" si="0"/>
        <v>0</v>
      </c>
      <c r="I9" s="45"/>
      <c r="J9" s="45" t="str">
        <f>IF(ISBLANK(Résultats!D15),"Joueur 8",Résultats!D15)</f>
        <v>Joueur 8</v>
      </c>
    </row>
    <row r="10" spans="5:10" x14ac:dyDescent="0.25">
      <c r="E10" s="42"/>
      <c r="F10" s="42"/>
      <c r="G10" s="42"/>
      <c r="H10" s="29">
        <f t="shared" si="0"/>
        <v>0</v>
      </c>
      <c r="I10" s="42"/>
      <c r="J10" s="42" t="str">
        <f>IF(ISBLANK(Résultats!D16),"Joueur 9",Résultats!D16)</f>
        <v>Joueur 9</v>
      </c>
    </row>
    <row r="11" spans="5:10" x14ac:dyDescent="0.25">
      <c r="E11" s="43"/>
      <c r="F11" s="43"/>
      <c r="G11" s="43"/>
      <c r="H11" s="30">
        <f t="shared" si="0"/>
        <v>0</v>
      </c>
      <c r="I11" s="43"/>
      <c r="J11" s="43" t="str">
        <f>IF(ISBLANK(Résultats!D17),"Joueur 10",Résultats!D17)</f>
        <v>Joueur 10</v>
      </c>
    </row>
    <row r="12" spans="5:10" x14ac:dyDescent="0.25">
      <c r="E12" s="44"/>
      <c r="F12" s="44"/>
      <c r="G12" s="44"/>
      <c r="H12" s="31">
        <f t="shared" si="0"/>
        <v>0</v>
      </c>
      <c r="I12" s="44"/>
      <c r="J12" s="44" t="str">
        <f>IF(ISBLANK(Résultats!D18),"Joueur 11",Résultats!D18)</f>
        <v>Joueur 11</v>
      </c>
    </row>
    <row r="13" spans="5:10" x14ac:dyDescent="0.25">
      <c r="E13" s="45"/>
      <c r="F13" s="45"/>
      <c r="G13" s="45"/>
      <c r="H13" s="32">
        <f t="shared" si="0"/>
        <v>0</v>
      </c>
      <c r="I13" s="45"/>
      <c r="J13" s="45" t="str">
        <f>IF(ISBLANK(Résultats!D19),"Joueur 12",Résultats!D19)</f>
        <v>Joueur 12</v>
      </c>
    </row>
    <row r="14" spans="5:10" x14ac:dyDescent="0.25">
      <c r="E14" s="42"/>
      <c r="F14" s="42"/>
      <c r="G14" s="42"/>
      <c r="H14" s="29">
        <f t="shared" si="0"/>
        <v>0</v>
      </c>
      <c r="I14" s="42"/>
      <c r="J14" s="42" t="str">
        <f>IF(ISBLANK(Résultats!D20),"Joueur 13",Résultats!D20)</f>
        <v>Joueur 13</v>
      </c>
    </row>
    <row r="15" spans="5:10" x14ac:dyDescent="0.25">
      <c r="E15" s="43"/>
      <c r="F15" s="43"/>
      <c r="G15" s="43"/>
      <c r="H15" s="30">
        <f t="shared" si="0"/>
        <v>0</v>
      </c>
      <c r="I15" s="43"/>
      <c r="J15" s="43" t="str">
        <f>IF(ISBLANK(Résultats!D21),"Joueur 14",Résultats!D21)</f>
        <v>Joueur 14</v>
      </c>
    </row>
    <row r="16" spans="5:10" x14ac:dyDescent="0.25">
      <c r="E16" s="44"/>
      <c r="F16" s="44"/>
      <c r="G16" s="44"/>
      <c r="H16" s="31">
        <f t="shared" si="0"/>
        <v>0</v>
      </c>
      <c r="I16" s="44"/>
      <c r="J16" s="44" t="str">
        <f>IF(ISBLANK(Résultats!D22),"Joueur 15",Résultats!D22)</f>
        <v>Joueur 15</v>
      </c>
    </row>
    <row r="17" spans="5:10" x14ac:dyDescent="0.25">
      <c r="E17" s="45"/>
      <c r="F17" s="45"/>
      <c r="G17" s="45"/>
      <c r="H17" s="32">
        <f t="shared" si="0"/>
        <v>0</v>
      </c>
      <c r="I17" s="45"/>
      <c r="J17" s="45" t="str">
        <f>IF(ISBLANK(Résultats!D23),"Joueur 16",Résultats!D23)</f>
        <v>Joueur 16</v>
      </c>
    </row>
    <row r="18" spans="5:10" x14ac:dyDescent="0.25">
      <c r="E18" s="42"/>
      <c r="F18" s="42"/>
      <c r="G18" s="42"/>
      <c r="H18" s="29">
        <f t="shared" si="0"/>
        <v>0</v>
      </c>
      <c r="I18" s="42"/>
      <c r="J18" s="42" t="str">
        <f>IF(ISBLANK(Résultats!D24),"Joueur 17",Résultats!D24)</f>
        <v>Joueur 17</v>
      </c>
    </row>
    <row r="19" spans="5:10" x14ac:dyDescent="0.25">
      <c r="E19" s="43"/>
      <c r="F19" s="43"/>
      <c r="G19" s="43"/>
      <c r="H19" s="30">
        <f t="shared" si="0"/>
        <v>0</v>
      </c>
      <c r="I19" s="43"/>
      <c r="J19" s="43" t="str">
        <f>IF(ISBLANK(Résultats!D25),"Joueur 18",Résultats!D25)</f>
        <v>Joueur 18</v>
      </c>
    </row>
    <row r="20" spans="5:10" x14ac:dyDescent="0.25">
      <c r="E20" s="44"/>
      <c r="F20" s="44"/>
      <c r="G20" s="44"/>
      <c r="H20" s="31">
        <f t="shared" si="0"/>
        <v>0</v>
      </c>
      <c r="I20" s="44"/>
      <c r="J20" s="44" t="str">
        <f>IF(ISBLANK(Résultats!D26),"Joueur 19",Résultats!D26)</f>
        <v>Joueur 19</v>
      </c>
    </row>
    <row r="21" spans="5:10" ht="15.75" thickBot="1" x14ac:dyDescent="0.3">
      <c r="E21" s="45"/>
      <c r="F21" s="45"/>
      <c r="G21" s="45"/>
      <c r="H21" s="32">
        <f t="shared" si="0"/>
        <v>0</v>
      </c>
      <c r="I21" s="45"/>
      <c r="J21" s="45" t="str">
        <f>IF(ISBLANK(Résultats!D27),"Joueur 20",Résultats!D27)</f>
        <v>Joueur 20</v>
      </c>
    </row>
    <row r="22" spans="5:10" x14ac:dyDescent="0.25">
      <c r="E22" s="176" t="s">
        <v>43</v>
      </c>
    </row>
  </sheetData>
  <sheetProtection algorithmName="SHA-512" hashValue="aG1FPxfH7uHVvuHzwpmMWs6oD9u5cI3iBkSnRFxgq0gECSezt7FuHakRZuLVPfcizONecyaxxdYPtd/D9uyDzg==" saltValue="PquaDm9vzrgwNlglUw5JyQ==" spinCount="100000" sheet="1" objects="1" scenarios="1"/>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E1:J22"/>
  <sheetViews>
    <sheetView workbookViewId="0">
      <selection activeCell="E2" sqref="E2"/>
    </sheetView>
  </sheetViews>
  <sheetFormatPr baseColWidth="10" defaultColWidth="10.7109375" defaultRowHeight="15" x14ac:dyDescent="0.25"/>
  <cols>
    <col min="3" max="4" width="11" customWidth="1"/>
    <col min="5" max="5" width="7" customWidth="1"/>
    <col min="6" max="7" width="7.85546875" customWidth="1"/>
    <col min="9" max="9" width="9.5703125" customWidth="1"/>
    <col min="10" max="10" width="32" customWidth="1"/>
  </cols>
  <sheetData>
    <row r="1" spans="5:10" ht="105" x14ac:dyDescent="0.25">
      <c r="E1" s="1" t="s">
        <v>44</v>
      </c>
      <c r="F1" s="1" t="s">
        <v>45</v>
      </c>
      <c r="G1" s="1" t="s">
        <v>46</v>
      </c>
      <c r="H1" s="28" t="s">
        <v>47</v>
      </c>
      <c r="I1" s="8" t="s">
        <v>48</v>
      </c>
      <c r="J1" s="2"/>
    </row>
    <row r="2" spans="5:10" x14ac:dyDescent="0.25">
      <c r="E2" s="42"/>
      <c r="F2" s="42"/>
      <c r="G2" s="42"/>
      <c r="H2" s="29">
        <f t="shared" ref="H2:H21" si="0">E2+F2+G2</f>
        <v>0</v>
      </c>
      <c r="I2" s="42"/>
      <c r="J2" s="42" t="str">
        <f>IF(ISBLANK(Résultats!D8),"Joueur 1",Résultats!D8)</f>
        <v>Joueur 1</v>
      </c>
    </row>
    <row r="3" spans="5:10" x14ac:dyDescent="0.25">
      <c r="E3" s="43"/>
      <c r="F3" s="43"/>
      <c r="G3" s="43"/>
      <c r="H3" s="30">
        <f t="shared" si="0"/>
        <v>0</v>
      </c>
      <c r="I3" s="43"/>
      <c r="J3" s="43" t="str">
        <f>IF(ISBLANK(Résultats!D9),"Joueur 2",Résultats!D9)</f>
        <v>Joueur 2</v>
      </c>
    </row>
    <row r="4" spans="5:10" x14ac:dyDescent="0.25">
      <c r="E4" s="44"/>
      <c r="F4" s="44"/>
      <c r="G4" s="44"/>
      <c r="H4" s="31">
        <f t="shared" si="0"/>
        <v>0</v>
      </c>
      <c r="I4" s="44"/>
      <c r="J4" s="44" t="str">
        <f>IF(ISBLANK(Résultats!D10),"Joueur 3",Résultats!D10)</f>
        <v>Joueur 3</v>
      </c>
    </row>
    <row r="5" spans="5:10" x14ac:dyDescent="0.25">
      <c r="E5" s="45"/>
      <c r="F5" s="45"/>
      <c r="G5" s="45"/>
      <c r="H5" s="32">
        <f t="shared" si="0"/>
        <v>0</v>
      </c>
      <c r="I5" s="45"/>
      <c r="J5" s="45" t="str">
        <f>IF(ISBLANK(Résultats!D11),"Joueur 4",Résultats!D11)</f>
        <v>Joueur 4</v>
      </c>
    </row>
    <row r="6" spans="5:10" x14ac:dyDescent="0.25">
      <c r="E6" s="42"/>
      <c r="F6" s="42"/>
      <c r="G6" s="42"/>
      <c r="H6" s="29">
        <f t="shared" si="0"/>
        <v>0</v>
      </c>
      <c r="I6" s="42"/>
      <c r="J6" s="42" t="str">
        <f>IF(ISBLANK(Résultats!D12),"Joueur 5",Résultats!D12)</f>
        <v>Joueur 5</v>
      </c>
    </row>
    <row r="7" spans="5:10" x14ac:dyDescent="0.25">
      <c r="E7" s="43"/>
      <c r="F7" s="43"/>
      <c r="G7" s="43"/>
      <c r="H7" s="30">
        <f t="shared" si="0"/>
        <v>0</v>
      </c>
      <c r="I7" s="43"/>
      <c r="J7" s="43" t="str">
        <f>IF(ISBLANK(Résultats!D13),"Joueur 6",Résultats!D13)</f>
        <v>Joueur 6</v>
      </c>
    </row>
    <row r="8" spans="5:10" x14ac:dyDescent="0.25">
      <c r="E8" s="44"/>
      <c r="F8" s="44"/>
      <c r="G8" s="44"/>
      <c r="H8" s="31">
        <f t="shared" si="0"/>
        <v>0</v>
      </c>
      <c r="I8" s="44"/>
      <c r="J8" s="44" t="str">
        <f>IF(ISBLANK(Résultats!D14),"Joueur 7",Résultats!D14)</f>
        <v>Joueur 7</v>
      </c>
    </row>
    <row r="9" spans="5:10" x14ac:dyDescent="0.25">
      <c r="E9" s="45"/>
      <c r="F9" s="45"/>
      <c r="G9" s="45"/>
      <c r="H9" s="32">
        <f t="shared" si="0"/>
        <v>0</v>
      </c>
      <c r="I9" s="45"/>
      <c r="J9" s="45" t="str">
        <f>IF(ISBLANK(Résultats!D15),"Joueur 8",Résultats!D15)</f>
        <v>Joueur 8</v>
      </c>
    </row>
    <row r="10" spans="5:10" x14ac:dyDescent="0.25">
      <c r="E10" s="42"/>
      <c r="F10" s="42"/>
      <c r="G10" s="42"/>
      <c r="H10" s="29">
        <f t="shared" si="0"/>
        <v>0</v>
      </c>
      <c r="I10" s="42"/>
      <c r="J10" s="42" t="str">
        <f>IF(ISBLANK(Résultats!D16),"Joueur 9",Résultats!D16)</f>
        <v>Joueur 9</v>
      </c>
    </row>
    <row r="11" spans="5:10" x14ac:dyDescent="0.25">
      <c r="E11" s="43"/>
      <c r="F11" s="43"/>
      <c r="G11" s="43"/>
      <c r="H11" s="30">
        <f t="shared" si="0"/>
        <v>0</v>
      </c>
      <c r="I11" s="43"/>
      <c r="J11" s="43" t="str">
        <f>IF(ISBLANK(Résultats!D17),"Joueur 10",Résultats!D17)</f>
        <v>Joueur 10</v>
      </c>
    </row>
    <row r="12" spans="5:10" x14ac:dyDescent="0.25">
      <c r="E12" s="44"/>
      <c r="F12" s="44"/>
      <c r="G12" s="44"/>
      <c r="H12" s="31">
        <f t="shared" si="0"/>
        <v>0</v>
      </c>
      <c r="I12" s="44"/>
      <c r="J12" s="44" t="str">
        <f>IF(ISBLANK(Résultats!D18),"Joueur 11",Résultats!D18)</f>
        <v>Joueur 11</v>
      </c>
    </row>
    <row r="13" spans="5:10" x14ac:dyDescent="0.25">
      <c r="E13" s="45"/>
      <c r="F13" s="45"/>
      <c r="G13" s="45"/>
      <c r="H13" s="32">
        <f t="shared" si="0"/>
        <v>0</v>
      </c>
      <c r="I13" s="45"/>
      <c r="J13" s="45" t="str">
        <f>IF(ISBLANK(Résultats!D19),"Joueur 12",Résultats!D19)</f>
        <v>Joueur 12</v>
      </c>
    </row>
    <row r="14" spans="5:10" x14ac:dyDescent="0.25">
      <c r="E14" s="42"/>
      <c r="F14" s="42"/>
      <c r="G14" s="42"/>
      <c r="H14" s="29">
        <f t="shared" si="0"/>
        <v>0</v>
      </c>
      <c r="I14" s="42"/>
      <c r="J14" s="42" t="str">
        <f>IF(ISBLANK(Résultats!D20),"Joueur 13",Résultats!D20)</f>
        <v>Joueur 13</v>
      </c>
    </row>
    <row r="15" spans="5:10" x14ac:dyDescent="0.25">
      <c r="E15" s="43"/>
      <c r="F15" s="43"/>
      <c r="G15" s="43"/>
      <c r="H15" s="30">
        <f t="shared" si="0"/>
        <v>0</v>
      </c>
      <c r="I15" s="43"/>
      <c r="J15" s="43" t="str">
        <f>IF(ISBLANK(Résultats!D21),"Joueur 14",Résultats!D21)</f>
        <v>Joueur 14</v>
      </c>
    </row>
    <row r="16" spans="5:10" x14ac:dyDescent="0.25">
      <c r="E16" s="44"/>
      <c r="F16" s="44"/>
      <c r="G16" s="44"/>
      <c r="H16" s="31">
        <f t="shared" si="0"/>
        <v>0</v>
      </c>
      <c r="I16" s="44"/>
      <c r="J16" s="44" t="str">
        <f>IF(ISBLANK(Résultats!D22),"Joueur 15",Résultats!D22)</f>
        <v>Joueur 15</v>
      </c>
    </row>
    <row r="17" spans="5:10" x14ac:dyDescent="0.25">
      <c r="E17" s="45"/>
      <c r="F17" s="45"/>
      <c r="G17" s="45"/>
      <c r="H17" s="32">
        <f t="shared" si="0"/>
        <v>0</v>
      </c>
      <c r="I17" s="45"/>
      <c r="J17" s="45" t="str">
        <f>IF(ISBLANK(Résultats!D23),"Joueur 16",Résultats!D23)</f>
        <v>Joueur 16</v>
      </c>
    </row>
    <row r="18" spans="5:10" x14ac:dyDescent="0.25">
      <c r="E18" s="42"/>
      <c r="F18" s="42"/>
      <c r="G18" s="42"/>
      <c r="H18" s="29">
        <f t="shared" si="0"/>
        <v>0</v>
      </c>
      <c r="I18" s="42"/>
      <c r="J18" s="42" t="str">
        <f>IF(ISBLANK(Résultats!D24),"Joueur 17",Résultats!D24)</f>
        <v>Joueur 17</v>
      </c>
    </row>
    <row r="19" spans="5:10" x14ac:dyDescent="0.25">
      <c r="E19" s="43"/>
      <c r="F19" s="43"/>
      <c r="G19" s="43"/>
      <c r="H19" s="30">
        <f t="shared" si="0"/>
        <v>0</v>
      </c>
      <c r="I19" s="43"/>
      <c r="J19" s="43" t="str">
        <f>IF(ISBLANK(Résultats!D25),"Joueur 18",Résultats!D25)</f>
        <v>Joueur 18</v>
      </c>
    </row>
    <row r="20" spans="5:10" x14ac:dyDescent="0.25">
      <c r="E20" s="44"/>
      <c r="F20" s="44"/>
      <c r="G20" s="44"/>
      <c r="H20" s="31">
        <f t="shared" si="0"/>
        <v>0</v>
      </c>
      <c r="I20" s="44"/>
      <c r="J20" s="44" t="str">
        <f>IF(ISBLANK(Résultats!D26),"Joueur 19",Résultats!D26)</f>
        <v>Joueur 19</v>
      </c>
    </row>
    <row r="21" spans="5:10" ht="15.75" thickBot="1" x14ac:dyDescent="0.3">
      <c r="E21" s="45"/>
      <c r="F21" s="45"/>
      <c r="G21" s="45"/>
      <c r="H21" s="32">
        <f t="shared" si="0"/>
        <v>0</v>
      </c>
      <c r="I21" s="45"/>
      <c r="J21" s="45" t="str">
        <f>IF(ISBLANK(Résultats!D27),"Joueur 20",Résultats!D27)</f>
        <v>Joueur 20</v>
      </c>
    </row>
    <row r="22" spans="5:10" x14ac:dyDescent="0.25">
      <c r="E22" s="176" t="s">
        <v>43</v>
      </c>
    </row>
  </sheetData>
  <sheetProtection algorithmName="SHA-512" hashValue="mOWZ/HVtT1BZKeSFR5FH2Nj+zdejS4spp5z616zY/7tHWsIGDnho0DFWZvJQeLb8k5KgIKgiIevl7t4WMcUaIQ==" saltValue="vSsSOM9+7HPH3FCAUiLu/A=="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10514-F309-4BF9-8FDD-534EF23BA601}">
  <dimension ref="A1:G46"/>
  <sheetViews>
    <sheetView topLeftCell="A2" workbookViewId="0">
      <selection activeCell="A2" sqref="A2:G45"/>
    </sheetView>
  </sheetViews>
  <sheetFormatPr baseColWidth="10" defaultColWidth="10.7109375" defaultRowHeight="15" x14ac:dyDescent="0.25"/>
  <cols>
    <col min="7" max="7" width="11.42578125" customWidth="1"/>
  </cols>
  <sheetData>
    <row r="1" spans="1:7" ht="82.15" customHeight="1" thickBot="1" x14ac:dyDescent="0.3">
      <c r="A1" s="191"/>
      <c r="B1" s="191"/>
      <c r="C1" s="191"/>
      <c r="D1" s="191"/>
      <c r="E1" s="191"/>
      <c r="F1" s="191"/>
      <c r="G1" s="191"/>
    </row>
    <row r="2" spans="1:7" ht="14.25" customHeight="1" x14ac:dyDescent="0.25">
      <c r="A2" s="192" t="s">
        <v>80</v>
      </c>
      <c r="B2" s="193"/>
      <c r="C2" s="193"/>
      <c r="D2" s="193"/>
      <c r="E2" s="193"/>
      <c r="F2" s="193"/>
      <c r="G2" s="194"/>
    </row>
    <row r="3" spans="1:7" x14ac:dyDescent="0.25">
      <c r="A3" s="195"/>
      <c r="B3" s="196"/>
      <c r="C3" s="196"/>
      <c r="D3" s="196"/>
      <c r="E3" s="196"/>
      <c r="F3" s="196"/>
      <c r="G3" s="197"/>
    </row>
    <row r="4" spans="1:7" x14ac:dyDescent="0.25">
      <c r="A4" s="195"/>
      <c r="B4" s="196"/>
      <c r="C4" s="196"/>
      <c r="D4" s="196"/>
      <c r="E4" s="196"/>
      <c r="F4" s="196"/>
      <c r="G4" s="197"/>
    </row>
    <row r="5" spans="1:7" x14ac:dyDescent="0.25">
      <c r="A5" s="195"/>
      <c r="B5" s="196"/>
      <c r="C5" s="196"/>
      <c r="D5" s="196"/>
      <c r="E5" s="196"/>
      <c r="F5" s="196"/>
      <c r="G5" s="197"/>
    </row>
    <row r="6" spans="1:7" x14ac:dyDescent="0.25">
      <c r="A6" s="195"/>
      <c r="B6" s="196"/>
      <c r="C6" s="196"/>
      <c r="D6" s="196"/>
      <c r="E6" s="196"/>
      <c r="F6" s="196"/>
      <c r="G6" s="197"/>
    </row>
    <row r="7" spans="1:7" x14ac:dyDescent="0.25">
      <c r="A7" s="195"/>
      <c r="B7" s="196"/>
      <c r="C7" s="196"/>
      <c r="D7" s="196"/>
      <c r="E7" s="196"/>
      <c r="F7" s="196"/>
      <c r="G7" s="197"/>
    </row>
    <row r="8" spans="1:7" x14ac:dyDescent="0.25">
      <c r="A8" s="195"/>
      <c r="B8" s="196"/>
      <c r="C8" s="196"/>
      <c r="D8" s="196"/>
      <c r="E8" s="196"/>
      <c r="F8" s="196"/>
      <c r="G8" s="197"/>
    </row>
    <row r="9" spans="1:7" x14ac:dyDescent="0.25">
      <c r="A9" s="195"/>
      <c r="B9" s="196"/>
      <c r="C9" s="196"/>
      <c r="D9" s="196"/>
      <c r="E9" s="196"/>
      <c r="F9" s="196"/>
      <c r="G9" s="197"/>
    </row>
    <row r="10" spans="1:7" x14ac:dyDescent="0.25">
      <c r="A10" s="195"/>
      <c r="B10" s="196"/>
      <c r="C10" s="196"/>
      <c r="D10" s="196"/>
      <c r="E10" s="196"/>
      <c r="F10" s="196"/>
      <c r="G10" s="197"/>
    </row>
    <row r="11" spans="1:7" x14ac:dyDescent="0.25">
      <c r="A11" s="195"/>
      <c r="B11" s="196"/>
      <c r="C11" s="196"/>
      <c r="D11" s="196"/>
      <c r="E11" s="196"/>
      <c r="F11" s="196"/>
      <c r="G11" s="197"/>
    </row>
    <row r="12" spans="1:7" x14ac:dyDescent="0.25">
      <c r="A12" s="195"/>
      <c r="B12" s="196"/>
      <c r="C12" s="196"/>
      <c r="D12" s="196"/>
      <c r="E12" s="196"/>
      <c r="F12" s="196"/>
      <c r="G12" s="197"/>
    </row>
    <row r="13" spans="1:7" x14ac:dyDescent="0.25">
      <c r="A13" s="195"/>
      <c r="B13" s="196"/>
      <c r="C13" s="196"/>
      <c r="D13" s="196"/>
      <c r="E13" s="196"/>
      <c r="F13" s="196"/>
      <c r="G13" s="197"/>
    </row>
    <row r="14" spans="1:7" x14ac:dyDescent="0.25">
      <c r="A14" s="195"/>
      <c r="B14" s="196"/>
      <c r="C14" s="196"/>
      <c r="D14" s="196"/>
      <c r="E14" s="196"/>
      <c r="F14" s="196"/>
      <c r="G14" s="197"/>
    </row>
    <row r="15" spans="1:7" x14ac:dyDescent="0.25">
      <c r="A15" s="195"/>
      <c r="B15" s="196"/>
      <c r="C15" s="196"/>
      <c r="D15" s="196"/>
      <c r="E15" s="196"/>
      <c r="F15" s="196"/>
      <c r="G15" s="197"/>
    </row>
    <row r="16" spans="1:7" x14ac:dyDescent="0.25">
      <c r="A16" s="195"/>
      <c r="B16" s="196"/>
      <c r="C16" s="196"/>
      <c r="D16" s="196"/>
      <c r="E16" s="196"/>
      <c r="F16" s="196"/>
      <c r="G16" s="197"/>
    </row>
    <row r="17" spans="1:7" x14ac:dyDescent="0.25">
      <c r="A17" s="195"/>
      <c r="B17" s="196"/>
      <c r="C17" s="196"/>
      <c r="D17" s="196"/>
      <c r="E17" s="196"/>
      <c r="F17" s="196"/>
      <c r="G17" s="197"/>
    </row>
    <row r="18" spans="1:7" x14ac:dyDescent="0.25">
      <c r="A18" s="195"/>
      <c r="B18" s="196"/>
      <c r="C18" s="196"/>
      <c r="D18" s="196"/>
      <c r="E18" s="196"/>
      <c r="F18" s="196"/>
      <c r="G18" s="197"/>
    </row>
    <row r="19" spans="1:7" x14ac:dyDescent="0.25">
      <c r="A19" s="195"/>
      <c r="B19" s="196"/>
      <c r="C19" s="196"/>
      <c r="D19" s="196"/>
      <c r="E19" s="196"/>
      <c r="F19" s="196"/>
      <c r="G19" s="197"/>
    </row>
    <row r="20" spans="1:7" x14ac:dyDescent="0.25">
      <c r="A20" s="195"/>
      <c r="B20" s="196"/>
      <c r="C20" s="196"/>
      <c r="D20" s="196"/>
      <c r="E20" s="196"/>
      <c r="F20" s="196"/>
      <c r="G20" s="197"/>
    </row>
    <row r="21" spans="1:7" x14ac:dyDescent="0.25">
      <c r="A21" s="195"/>
      <c r="B21" s="196"/>
      <c r="C21" s="196"/>
      <c r="D21" s="196"/>
      <c r="E21" s="196"/>
      <c r="F21" s="196"/>
      <c r="G21" s="197"/>
    </row>
    <row r="22" spans="1:7" x14ac:dyDescent="0.25">
      <c r="A22" s="195"/>
      <c r="B22" s="196"/>
      <c r="C22" s="196"/>
      <c r="D22" s="196"/>
      <c r="E22" s="196"/>
      <c r="F22" s="196"/>
      <c r="G22" s="197"/>
    </row>
    <row r="23" spans="1:7" x14ac:dyDescent="0.25">
      <c r="A23" s="195"/>
      <c r="B23" s="196"/>
      <c r="C23" s="196"/>
      <c r="D23" s="196"/>
      <c r="E23" s="196"/>
      <c r="F23" s="196"/>
      <c r="G23" s="197"/>
    </row>
    <row r="24" spans="1:7" x14ac:dyDescent="0.25">
      <c r="A24" s="195"/>
      <c r="B24" s="196"/>
      <c r="C24" s="196"/>
      <c r="D24" s="196"/>
      <c r="E24" s="196"/>
      <c r="F24" s="196"/>
      <c r="G24" s="197"/>
    </row>
    <row r="25" spans="1:7" x14ac:dyDescent="0.25">
      <c r="A25" s="195"/>
      <c r="B25" s="196"/>
      <c r="C25" s="196"/>
      <c r="D25" s="196"/>
      <c r="E25" s="196"/>
      <c r="F25" s="196"/>
      <c r="G25" s="197"/>
    </row>
    <row r="26" spans="1:7" x14ac:dyDescent="0.25">
      <c r="A26" s="195"/>
      <c r="B26" s="196"/>
      <c r="C26" s="196"/>
      <c r="D26" s="196"/>
      <c r="E26" s="196"/>
      <c r="F26" s="196"/>
      <c r="G26" s="197"/>
    </row>
    <row r="27" spans="1:7" x14ac:dyDescent="0.25">
      <c r="A27" s="195"/>
      <c r="B27" s="196"/>
      <c r="C27" s="196"/>
      <c r="D27" s="196"/>
      <c r="E27" s="196"/>
      <c r="F27" s="196"/>
      <c r="G27" s="197"/>
    </row>
    <row r="28" spans="1:7" x14ac:dyDescent="0.25">
      <c r="A28" s="195"/>
      <c r="B28" s="196"/>
      <c r="C28" s="196"/>
      <c r="D28" s="196"/>
      <c r="E28" s="196"/>
      <c r="F28" s="196"/>
      <c r="G28" s="197"/>
    </row>
    <row r="29" spans="1:7" x14ac:dyDescent="0.25">
      <c r="A29" s="195"/>
      <c r="B29" s="196"/>
      <c r="C29" s="196"/>
      <c r="D29" s="196"/>
      <c r="E29" s="196"/>
      <c r="F29" s="196"/>
      <c r="G29" s="197"/>
    </row>
    <row r="30" spans="1:7" x14ac:dyDescent="0.25">
      <c r="A30" s="195"/>
      <c r="B30" s="196"/>
      <c r="C30" s="196"/>
      <c r="D30" s="196"/>
      <c r="E30" s="196"/>
      <c r="F30" s="196"/>
      <c r="G30" s="197"/>
    </row>
    <row r="31" spans="1:7" x14ac:dyDescent="0.25">
      <c r="A31" s="195"/>
      <c r="B31" s="196"/>
      <c r="C31" s="196"/>
      <c r="D31" s="196"/>
      <c r="E31" s="196"/>
      <c r="F31" s="196"/>
      <c r="G31" s="197"/>
    </row>
    <row r="32" spans="1:7" x14ac:dyDescent="0.25">
      <c r="A32" s="195"/>
      <c r="B32" s="196"/>
      <c r="C32" s="196"/>
      <c r="D32" s="196"/>
      <c r="E32" s="196"/>
      <c r="F32" s="196"/>
      <c r="G32" s="197"/>
    </row>
    <row r="33" spans="1:7" x14ac:dyDescent="0.25">
      <c r="A33" s="195"/>
      <c r="B33" s="196"/>
      <c r="C33" s="196"/>
      <c r="D33" s="196"/>
      <c r="E33" s="196"/>
      <c r="F33" s="196"/>
      <c r="G33" s="197"/>
    </row>
    <row r="34" spans="1:7" x14ac:dyDescent="0.25">
      <c r="A34" s="195"/>
      <c r="B34" s="196"/>
      <c r="C34" s="196"/>
      <c r="D34" s="196"/>
      <c r="E34" s="196"/>
      <c r="F34" s="196"/>
      <c r="G34" s="197"/>
    </row>
    <row r="35" spans="1:7" x14ac:dyDescent="0.25">
      <c r="A35" s="195"/>
      <c r="B35" s="196"/>
      <c r="C35" s="196"/>
      <c r="D35" s="196"/>
      <c r="E35" s="196"/>
      <c r="F35" s="196"/>
      <c r="G35" s="197"/>
    </row>
    <row r="36" spans="1:7" x14ac:dyDescent="0.25">
      <c r="A36" s="195"/>
      <c r="B36" s="196"/>
      <c r="C36" s="196"/>
      <c r="D36" s="196"/>
      <c r="E36" s="196"/>
      <c r="F36" s="196"/>
      <c r="G36" s="197"/>
    </row>
    <row r="37" spans="1:7" x14ac:dyDescent="0.25">
      <c r="A37" s="195"/>
      <c r="B37" s="196"/>
      <c r="C37" s="196"/>
      <c r="D37" s="196"/>
      <c r="E37" s="196"/>
      <c r="F37" s="196"/>
      <c r="G37" s="197"/>
    </row>
    <row r="38" spans="1:7" x14ac:dyDescent="0.25">
      <c r="A38" s="195"/>
      <c r="B38" s="196"/>
      <c r="C38" s="196"/>
      <c r="D38" s="196"/>
      <c r="E38" s="196"/>
      <c r="F38" s="196"/>
      <c r="G38" s="197"/>
    </row>
    <row r="39" spans="1:7" x14ac:dyDescent="0.25">
      <c r="A39" s="195"/>
      <c r="B39" s="196"/>
      <c r="C39" s="196"/>
      <c r="D39" s="196"/>
      <c r="E39" s="196"/>
      <c r="F39" s="196"/>
      <c r="G39" s="197"/>
    </row>
    <row r="40" spans="1:7" x14ac:dyDescent="0.25">
      <c r="A40" s="195"/>
      <c r="B40" s="196"/>
      <c r="C40" s="196"/>
      <c r="D40" s="196"/>
      <c r="E40" s="196"/>
      <c r="F40" s="196"/>
      <c r="G40" s="197"/>
    </row>
    <row r="41" spans="1:7" x14ac:dyDescent="0.25">
      <c r="A41" s="195"/>
      <c r="B41" s="196"/>
      <c r="C41" s="196"/>
      <c r="D41" s="196"/>
      <c r="E41" s="196"/>
      <c r="F41" s="196"/>
      <c r="G41" s="197"/>
    </row>
    <row r="42" spans="1:7" x14ac:dyDescent="0.25">
      <c r="A42" s="195"/>
      <c r="B42" s="196"/>
      <c r="C42" s="196"/>
      <c r="D42" s="196"/>
      <c r="E42" s="196"/>
      <c r="F42" s="196"/>
      <c r="G42" s="197"/>
    </row>
    <row r="43" spans="1:7" x14ac:dyDescent="0.25">
      <c r="A43" s="195"/>
      <c r="B43" s="196"/>
      <c r="C43" s="196"/>
      <c r="D43" s="196"/>
      <c r="E43" s="196"/>
      <c r="F43" s="196"/>
      <c r="G43" s="197"/>
    </row>
    <row r="44" spans="1:7" x14ac:dyDescent="0.25">
      <c r="A44" s="195"/>
      <c r="B44" s="196"/>
      <c r="C44" s="196"/>
      <c r="D44" s="196"/>
      <c r="E44" s="196"/>
      <c r="F44" s="196"/>
      <c r="G44" s="197"/>
    </row>
    <row r="45" spans="1:7" ht="15.75" thickBot="1" x14ac:dyDescent="0.3">
      <c r="A45" s="198"/>
      <c r="B45" s="199"/>
      <c r="C45" s="199"/>
      <c r="D45" s="199"/>
      <c r="E45" s="199"/>
      <c r="F45" s="199"/>
      <c r="G45" s="200"/>
    </row>
    <row r="46" spans="1:7" x14ac:dyDescent="0.25">
      <c r="A46" s="189" t="s">
        <v>43</v>
      </c>
      <c r="B46" s="190"/>
      <c r="C46" s="190"/>
      <c r="D46" s="190"/>
      <c r="E46" s="190"/>
      <c r="F46" s="190"/>
      <c r="G46" s="190"/>
    </row>
  </sheetData>
  <sheetProtection algorithmName="SHA-512" hashValue="rjtA3ITc33mFjWrPAsMfcka1ufLo7cVhErXiQbvUM/dc8jItM7tgb0mt1VsVZ5lMyXv8ngovtqSHzUHUjQfwiA==" saltValue="xeoDcy4pRMTwSOKkd8kqUA==" spinCount="100000" sheet="1" objects="1" scenarios="1"/>
  <mergeCells count="3">
    <mergeCell ref="A1:G1"/>
    <mergeCell ref="A2:G45"/>
    <mergeCell ref="A46:G46"/>
  </mergeCells>
  <pageMargins left="0.7" right="0.7" top="0.75" bottom="0.75" header="0.3" footer="0.3"/>
  <pageSetup paperSize="9"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E1:M35"/>
  <sheetViews>
    <sheetView tabSelected="1" workbookViewId="0">
      <selection activeCell="E3" sqref="E3"/>
    </sheetView>
  </sheetViews>
  <sheetFormatPr baseColWidth="10" defaultColWidth="10.7109375" defaultRowHeight="15" x14ac:dyDescent="0.25"/>
  <cols>
    <col min="1" max="4" width="11" customWidth="1"/>
    <col min="5" max="5" width="7.140625" customWidth="1"/>
    <col min="6" max="6" width="7" customWidth="1"/>
    <col min="7" max="7" width="7.140625" customWidth="1"/>
    <col min="8" max="8" width="6.85546875" customWidth="1"/>
    <col min="9" max="9" width="8.140625" customWidth="1"/>
    <col min="10" max="10" width="7.140625" customWidth="1"/>
    <col min="13" max="13" width="32.42578125" customWidth="1"/>
  </cols>
  <sheetData>
    <row r="1" spans="5:13" ht="105" x14ac:dyDescent="0.25">
      <c r="E1" s="3" t="s">
        <v>50</v>
      </c>
      <c r="F1" s="4" t="s">
        <v>51</v>
      </c>
      <c r="G1" s="3" t="s">
        <v>52</v>
      </c>
      <c r="H1" s="4" t="s">
        <v>51</v>
      </c>
      <c r="I1" s="3" t="s">
        <v>53</v>
      </c>
      <c r="J1" s="4" t="s">
        <v>51</v>
      </c>
      <c r="K1" s="160" t="s">
        <v>47</v>
      </c>
      <c r="L1" s="161" t="s">
        <v>54</v>
      </c>
    </row>
    <row r="2" spans="5:13" x14ac:dyDescent="0.25">
      <c r="E2" s="162"/>
      <c r="F2" s="163"/>
      <c r="G2" s="163"/>
      <c r="H2" s="163"/>
      <c r="I2" s="163"/>
      <c r="J2" s="163"/>
      <c r="K2" s="163">
        <f>MAX(E2+F2,G2+H2,I2+J2)</f>
        <v>0</v>
      </c>
      <c r="L2" s="163"/>
      <c r="M2" s="164" t="str">
        <f>IF(ISBLANK(Résultats!D8),"Joueur 1",Résultats!D8)</f>
        <v>Joueur 1</v>
      </c>
    </row>
    <row r="3" spans="5:13" x14ac:dyDescent="0.25">
      <c r="E3" s="165"/>
      <c r="F3" s="157"/>
      <c r="G3" s="157"/>
      <c r="H3" s="157"/>
      <c r="I3" s="157"/>
      <c r="J3" s="157"/>
      <c r="K3" s="157">
        <f t="shared" ref="K3:K21" si="0">MAX(E3+F3,G3+H3,I3+J3)</f>
        <v>0</v>
      </c>
      <c r="L3" s="157"/>
      <c r="M3" s="166" t="str">
        <f>IF(ISBLANK(Résultats!D9),"Joueur 2",Résultats!D9)</f>
        <v>Joueur 2</v>
      </c>
    </row>
    <row r="4" spans="5:13" x14ac:dyDescent="0.25">
      <c r="E4" s="167"/>
      <c r="F4" s="158"/>
      <c r="G4" s="158"/>
      <c r="H4" s="158"/>
      <c r="I4" s="158"/>
      <c r="J4" s="158"/>
      <c r="K4" s="158">
        <f t="shared" si="0"/>
        <v>0</v>
      </c>
      <c r="L4" s="158"/>
      <c r="M4" s="168" t="str">
        <f>IF(ISBLANK(Résultats!D10),"Joueur 3",Résultats!D10)</f>
        <v>Joueur 3</v>
      </c>
    </row>
    <row r="5" spans="5:13" x14ac:dyDescent="0.25">
      <c r="E5" s="169"/>
      <c r="F5" s="159"/>
      <c r="G5" s="159"/>
      <c r="H5" s="159"/>
      <c r="I5" s="159"/>
      <c r="J5" s="159"/>
      <c r="K5" s="159">
        <f t="shared" si="0"/>
        <v>0</v>
      </c>
      <c r="L5" s="159"/>
      <c r="M5" s="170" t="str">
        <f>IF(ISBLANK(Résultats!D11),"Joueur 4",Résultats!D11)</f>
        <v>Joueur 4</v>
      </c>
    </row>
    <row r="6" spans="5:13" x14ac:dyDescent="0.25">
      <c r="E6" s="171"/>
      <c r="F6" s="156"/>
      <c r="G6" s="156"/>
      <c r="H6" s="156"/>
      <c r="I6" s="156"/>
      <c r="J6" s="156"/>
      <c r="K6" s="156">
        <f t="shared" si="0"/>
        <v>0</v>
      </c>
      <c r="L6" s="156"/>
      <c r="M6" s="172" t="str">
        <f>IF(ISBLANK(Résultats!D12),"Joueur 5",Résultats!D12)</f>
        <v>Joueur 5</v>
      </c>
    </row>
    <row r="7" spans="5:13" x14ac:dyDescent="0.25">
      <c r="E7" s="165"/>
      <c r="F7" s="157"/>
      <c r="G7" s="157"/>
      <c r="H7" s="157"/>
      <c r="I7" s="157"/>
      <c r="J7" s="157"/>
      <c r="K7" s="157">
        <f t="shared" si="0"/>
        <v>0</v>
      </c>
      <c r="L7" s="157"/>
      <c r="M7" s="166" t="str">
        <f>IF(ISBLANK(Résultats!D13),"Joueur 6",Résultats!D13)</f>
        <v>Joueur 6</v>
      </c>
    </row>
    <row r="8" spans="5:13" x14ac:dyDescent="0.25">
      <c r="E8" s="167"/>
      <c r="F8" s="158"/>
      <c r="G8" s="158"/>
      <c r="H8" s="158"/>
      <c r="I8" s="158"/>
      <c r="J8" s="158"/>
      <c r="K8" s="158">
        <f t="shared" si="0"/>
        <v>0</v>
      </c>
      <c r="L8" s="158"/>
      <c r="M8" s="168" t="str">
        <f>IF(ISBLANK(Résultats!D14),"Joueur 7",Résultats!D14)</f>
        <v>Joueur 7</v>
      </c>
    </row>
    <row r="9" spans="5:13" x14ac:dyDescent="0.25">
      <c r="E9" s="169"/>
      <c r="F9" s="159"/>
      <c r="G9" s="159"/>
      <c r="H9" s="159"/>
      <c r="I9" s="159"/>
      <c r="J9" s="159"/>
      <c r="K9" s="159">
        <f t="shared" si="0"/>
        <v>0</v>
      </c>
      <c r="L9" s="159"/>
      <c r="M9" s="170" t="str">
        <f>IF(ISBLANK(Résultats!D15),"Joueur 8",Résultats!D15)</f>
        <v>Joueur 8</v>
      </c>
    </row>
    <row r="10" spans="5:13" x14ac:dyDescent="0.25">
      <c r="E10" s="171"/>
      <c r="F10" s="156"/>
      <c r="G10" s="156"/>
      <c r="H10" s="156"/>
      <c r="I10" s="156"/>
      <c r="J10" s="156"/>
      <c r="K10" s="156">
        <f t="shared" si="0"/>
        <v>0</v>
      </c>
      <c r="L10" s="156"/>
      <c r="M10" s="172" t="str">
        <f>IF(ISBLANK(Résultats!D16),"Joueur 9",Résultats!D16)</f>
        <v>Joueur 9</v>
      </c>
    </row>
    <row r="11" spans="5:13" x14ac:dyDescent="0.25">
      <c r="E11" s="165"/>
      <c r="F11" s="157"/>
      <c r="G11" s="157"/>
      <c r="H11" s="157"/>
      <c r="I11" s="157"/>
      <c r="J11" s="157"/>
      <c r="K11" s="157">
        <f t="shared" si="0"/>
        <v>0</v>
      </c>
      <c r="L11" s="157"/>
      <c r="M11" s="166" t="str">
        <f>IF(ISBLANK(Résultats!D17),"Joueur 10",Résultats!D17)</f>
        <v>Joueur 10</v>
      </c>
    </row>
    <row r="12" spans="5:13" x14ac:dyDescent="0.25">
      <c r="E12" s="167"/>
      <c r="F12" s="158"/>
      <c r="G12" s="158"/>
      <c r="H12" s="158"/>
      <c r="I12" s="158"/>
      <c r="J12" s="158"/>
      <c r="K12" s="158">
        <f t="shared" si="0"/>
        <v>0</v>
      </c>
      <c r="L12" s="158"/>
      <c r="M12" s="168" t="str">
        <f>IF(ISBLANK(Résultats!D18),"Joueur 11",Résultats!D18)</f>
        <v>Joueur 11</v>
      </c>
    </row>
    <row r="13" spans="5:13" x14ac:dyDescent="0.25">
      <c r="E13" s="169"/>
      <c r="F13" s="159"/>
      <c r="G13" s="159"/>
      <c r="H13" s="159"/>
      <c r="I13" s="159"/>
      <c r="J13" s="159"/>
      <c r="K13" s="159">
        <f t="shared" si="0"/>
        <v>0</v>
      </c>
      <c r="L13" s="159"/>
      <c r="M13" s="170" t="str">
        <f>IF(ISBLANK(Résultats!D19),"Joueur 12",Résultats!D19)</f>
        <v>Joueur 12</v>
      </c>
    </row>
    <row r="14" spans="5:13" x14ac:dyDescent="0.25">
      <c r="E14" s="171"/>
      <c r="F14" s="156"/>
      <c r="G14" s="156"/>
      <c r="H14" s="156"/>
      <c r="I14" s="156"/>
      <c r="J14" s="156"/>
      <c r="K14" s="156">
        <f t="shared" si="0"/>
        <v>0</v>
      </c>
      <c r="L14" s="156"/>
      <c r="M14" s="172" t="str">
        <f>IF(ISBLANK(Résultats!D20),"Joueur 13",Résultats!D20)</f>
        <v>Joueur 13</v>
      </c>
    </row>
    <row r="15" spans="5:13" x14ac:dyDescent="0.25">
      <c r="E15" s="165"/>
      <c r="F15" s="157"/>
      <c r="G15" s="157"/>
      <c r="H15" s="157"/>
      <c r="I15" s="157"/>
      <c r="J15" s="157"/>
      <c r="K15" s="157">
        <f t="shared" si="0"/>
        <v>0</v>
      </c>
      <c r="L15" s="157"/>
      <c r="M15" s="166" t="str">
        <f>IF(ISBLANK(Résultats!D21),"Joueur 14",Résultats!D21)</f>
        <v>Joueur 14</v>
      </c>
    </row>
    <row r="16" spans="5:13" x14ac:dyDescent="0.25">
      <c r="E16" s="167"/>
      <c r="F16" s="158"/>
      <c r="G16" s="158"/>
      <c r="H16" s="158"/>
      <c r="I16" s="158"/>
      <c r="J16" s="158"/>
      <c r="K16" s="158">
        <f t="shared" si="0"/>
        <v>0</v>
      </c>
      <c r="L16" s="158"/>
      <c r="M16" s="168" t="str">
        <f>IF(ISBLANK(Résultats!D22),"Joueur 15",Résultats!D22)</f>
        <v>Joueur 15</v>
      </c>
    </row>
    <row r="17" spans="5:13" x14ac:dyDescent="0.25">
      <c r="E17" s="169"/>
      <c r="F17" s="159"/>
      <c r="G17" s="159"/>
      <c r="H17" s="159"/>
      <c r="I17" s="159"/>
      <c r="J17" s="159"/>
      <c r="K17" s="159">
        <f t="shared" si="0"/>
        <v>0</v>
      </c>
      <c r="L17" s="159"/>
      <c r="M17" s="170" t="str">
        <f>IF(ISBLANK(Résultats!D23),"Joueur 16",Résultats!D23)</f>
        <v>Joueur 16</v>
      </c>
    </row>
    <row r="18" spans="5:13" x14ac:dyDescent="0.25">
      <c r="E18" s="171"/>
      <c r="F18" s="156"/>
      <c r="G18" s="156"/>
      <c r="H18" s="156"/>
      <c r="I18" s="156"/>
      <c r="J18" s="156"/>
      <c r="K18" s="156">
        <f t="shared" si="0"/>
        <v>0</v>
      </c>
      <c r="L18" s="156"/>
      <c r="M18" s="172" t="str">
        <f>IF(ISBLANK(Résultats!D24),"Joueur 17",Résultats!D24)</f>
        <v>Joueur 17</v>
      </c>
    </row>
    <row r="19" spans="5:13" x14ac:dyDescent="0.25">
      <c r="E19" s="165"/>
      <c r="F19" s="157"/>
      <c r="G19" s="157"/>
      <c r="H19" s="157"/>
      <c r="I19" s="157"/>
      <c r="J19" s="157"/>
      <c r="K19" s="157">
        <f t="shared" si="0"/>
        <v>0</v>
      </c>
      <c r="L19" s="157"/>
      <c r="M19" s="166" t="str">
        <f>IF(ISBLANK(Résultats!D25),"Joueur 18",Résultats!D25)</f>
        <v>Joueur 18</v>
      </c>
    </row>
    <row r="20" spans="5:13" x14ac:dyDescent="0.25">
      <c r="E20" s="167"/>
      <c r="F20" s="158"/>
      <c r="G20" s="158"/>
      <c r="H20" s="158"/>
      <c r="I20" s="158"/>
      <c r="J20" s="158"/>
      <c r="K20" s="158">
        <f t="shared" si="0"/>
        <v>0</v>
      </c>
      <c r="L20" s="158"/>
      <c r="M20" s="168" t="str">
        <f>IF(ISBLANK(Résultats!D26),"Joueur 19",Résultats!D26)</f>
        <v>Joueur 19</v>
      </c>
    </row>
    <row r="21" spans="5:13" ht="15.75" thickBot="1" x14ac:dyDescent="0.3">
      <c r="E21" s="173"/>
      <c r="F21" s="174"/>
      <c r="G21" s="174"/>
      <c r="H21" s="174"/>
      <c r="I21" s="174"/>
      <c r="J21" s="174"/>
      <c r="K21" s="174">
        <f t="shared" si="0"/>
        <v>0</v>
      </c>
      <c r="L21" s="174"/>
      <c r="M21" s="175" t="str">
        <f>IF(ISBLANK(Résultats!D27),"Joueur 20",Résultats!D27)</f>
        <v>Joueur 20</v>
      </c>
    </row>
    <row r="22" spans="5:13" x14ac:dyDescent="0.25">
      <c r="E22" s="176" t="s">
        <v>43</v>
      </c>
    </row>
    <row r="33" ht="15" customHeight="1" x14ac:dyDescent="0.25"/>
    <row r="34" ht="15" customHeight="1" x14ac:dyDescent="0.25"/>
    <row r="35" ht="15" customHeight="1" x14ac:dyDescent="0.25"/>
  </sheetData>
  <sheetProtection algorithmName="SHA-512" hashValue="N6srW2/2FE07tspGtzOcH4f3INSeLYpuyUNpKtvoGwyRPGvCxW2JfwW+1/gG1S/4A2lnxansESmlEL1rbvWQVg==" saltValue="w5tXxxOhn74BWoIz5o2xdQ==" spinCount="100000" sheet="1" objects="1" scenarios="1"/>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E1:M22"/>
  <sheetViews>
    <sheetView workbookViewId="0">
      <selection activeCell="E2" sqref="E2"/>
    </sheetView>
  </sheetViews>
  <sheetFormatPr baseColWidth="10" defaultColWidth="10.7109375" defaultRowHeight="15" x14ac:dyDescent="0.25"/>
  <cols>
    <col min="1" max="4" width="11" customWidth="1"/>
    <col min="5" max="5" width="7.140625" customWidth="1"/>
    <col min="6" max="6" width="7" customWidth="1"/>
    <col min="7" max="7" width="7.140625" customWidth="1"/>
    <col min="8" max="8" width="6.85546875" customWidth="1"/>
    <col min="9" max="9" width="8.140625" customWidth="1"/>
    <col min="10" max="10" width="7.140625" customWidth="1"/>
    <col min="13" max="13" width="32.42578125" customWidth="1"/>
  </cols>
  <sheetData>
    <row r="1" spans="5:13" ht="105" x14ac:dyDescent="0.25">
      <c r="E1" s="3" t="s">
        <v>50</v>
      </c>
      <c r="F1" s="4" t="s">
        <v>51</v>
      </c>
      <c r="G1" s="3" t="s">
        <v>52</v>
      </c>
      <c r="H1" s="4" t="s">
        <v>51</v>
      </c>
      <c r="I1" s="3" t="s">
        <v>53</v>
      </c>
      <c r="J1" s="4" t="s">
        <v>51</v>
      </c>
      <c r="K1" s="33" t="s">
        <v>47</v>
      </c>
      <c r="L1" s="9" t="s">
        <v>54</v>
      </c>
      <c r="M1" s="7"/>
    </row>
    <row r="2" spans="5:13" x14ac:dyDescent="0.25">
      <c r="E2" s="162"/>
      <c r="F2" s="163"/>
      <c r="G2" s="163"/>
      <c r="H2" s="163"/>
      <c r="I2" s="163"/>
      <c r="J2" s="163"/>
      <c r="K2" s="163">
        <f>MAX(E2+F2,G2+H2,I2+J2)</f>
        <v>0</v>
      </c>
      <c r="L2" s="163"/>
      <c r="M2" s="164" t="str">
        <f>IF(ISBLANK(Résultats!D8),"Joueur 1",Résultats!D8)</f>
        <v>Joueur 1</v>
      </c>
    </row>
    <row r="3" spans="5:13" x14ac:dyDescent="0.25">
      <c r="E3" s="165"/>
      <c r="F3" s="157"/>
      <c r="G3" s="157"/>
      <c r="H3" s="157"/>
      <c r="I3" s="157"/>
      <c r="J3" s="157"/>
      <c r="K3" s="157">
        <f t="shared" ref="K3:K21" si="0">MAX(E3+F3,G3+H3,I3+J3)</f>
        <v>0</v>
      </c>
      <c r="L3" s="157"/>
      <c r="M3" s="166" t="str">
        <f>IF(ISBLANK(Résultats!D9),"Joueur 2",Résultats!D9)</f>
        <v>Joueur 2</v>
      </c>
    </row>
    <row r="4" spans="5:13" x14ac:dyDescent="0.25">
      <c r="E4" s="167"/>
      <c r="F4" s="158"/>
      <c r="G4" s="158"/>
      <c r="H4" s="158"/>
      <c r="I4" s="158"/>
      <c r="J4" s="158"/>
      <c r="K4" s="158">
        <f t="shared" si="0"/>
        <v>0</v>
      </c>
      <c r="L4" s="158"/>
      <c r="M4" s="168" t="str">
        <f>IF(ISBLANK(Résultats!D10),"Joueur 3",Résultats!D10)</f>
        <v>Joueur 3</v>
      </c>
    </row>
    <row r="5" spans="5:13" x14ac:dyDescent="0.25">
      <c r="E5" s="169"/>
      <c r="F5" s="159"/>
      <c r="G5" s="159"/>
      <c r="H5" s="159"/>
      <c r="I5" s="159"/>
      <c r="J5" s="159"/>
      <c r="K5" s="159">
        <f t="shared" si="0"/>
        <v>0</v>
      </c>
      <c r="L5" s="159"/>
      <c r="M5" s="170" t="str">
        <f>IF(ISBLANK(Résultats!D11),"Joueur 4",Résultats!D11)</f>
        <v>Joueur 4</v>
      </c>
    </row>
    <row r="6" spans="5:13" x14ac:dyDescent="0.25">
      <c r="E6" s="171"/>
      <c r="F6" s="156"/>
      <c r="G6" s="156"/>
      <c r="H6" s="156"/>
      <c r="I6" s="156"/>
      <c r="J6" s="156"/>
      <c r="K6" s="156">
        <f t="shared" si="0"/>
        <v>0</v>
      </c>
      <c r="L6" s="156"/>
      <c r="M6" s="172" t="str">
        <f>IF(ISBLANK(Résultats!D12),"Joueur 5",Résultats!D12)</f>
        <v>Joueur 5</v>
      </c>
    </row>
    <row r="7" spans="5:13" x14ac:dyDescent="0.25">
      <c r="E7" s="165"/>
      <c r="F7" s="157"/>
      <c r="G7" s="157"/>
      <c r="H7" s="157"/>
      <c r="I7" s="157"/>
      <c r="J7" s="157"/>
      <c r="K7" s="157">
        <f t="shared" si="0"/>
        <v>0</v>
      </c>
      <c r="L7" s="157"/>
      <c r="M7" s="166" t="str">
        <f>IF(ISBLANK(Résultats!D13),"Joueur 6",Résultats!D13)</f>
        <v>Joueur 6</v>
      </c>
    </row>
    <row r="8" spans="5:13" x14ac:dyDescent="0.25">
      <c r="E8" s="167"/>
      <c r="F8" s="158"/>
      <c r="G8" s="158"/>
      <c r="H8" s="158"/>
      <c r="I8" s="158"/>
      <c r="J8" s="158"/>
      <c r="K8" s="158">
        <f t="shared" si="0"/>
        <v>0</v>
      </c>
      <c r="L8" s="158"/>
      <c r="M8" s="168" t="str">
        <f>IF(ISBLANK(Résultats!D14),"Joueur 7",Résultats!D14)</f>
        <v>Joueur 7</v>
      </c>
    </row>
    <row r="9" spans="5:13" x14ac:dyDescent="0.25">
      <c r="E9" s="169"/>
      <c r="F9" s="159"/>
      <c r="G9" s="159"/>
      <c r="H9" s="159"/>
      <c r="I9" s="159"/>
      <c r="J9" s="159"/>
      <c r="K9" s="159">
        <f t="shared" si="0"/>
        <v>0</v>
      </c>
      <c r="L9" s="159"/>
      <c r="M9" s="170" t="str">
        <f>IF(ISBLANK(Résultats!D15),"Joueur 8",Résultats!D15)</f>
        <v>Joueur 8</v>
      </c>
    </row>
    <row r="10" spans="5:13" x14ac:dyDescent="0.25">
      <c r="E10" s="171"/>
      <c r="F10" s="156"/>
      <c r="G10" s="156"/>
      <c r="H10" s="156"/>
      <c r="I10" s="156"/>
      <c r="J10" s="156"/>
      <c r="K10" s="156">
        <f t="shared" si="0"/>
        <v>0</v>
      </c>
      <c r="L10" s="156"/>
      <c r="M10" s="172" t="str">
        <f>IF(ISBLANK(Résultats!D16),"Joueur 9",Résultats!D16)</f>
        <v>Joueur 9</v>
      </c>
    </row>
    <row r="11" spans="5:13" x14ac:dyDescent="0.25">
      <c r="E11" s="165"/>
      <c r="F11" s="157"/>
      <c r="G11" s="157"/>
      <c r="H11" s="157"/>
      <c r="I11" s="157"/>
      <c r="J11" s="157"/>
      <c r="K11" s="157">
        <f t="shared" si="0"/>
        <v>0</v>
      </c>
      <c r="L11" s="157"/>
      <c r="M11" s="166" t="str">
        <f>IF(ISBLANK(Résultats!D17),"Joueur 10",Résultats!D17)</f>
        <v>Joueur 10</v>
      </c>
    </row>
    <row r="12" spans="5:13" x14ac:dyDescent="0.25">
      <c r="E12" s="167"/>
      <c r="F12" s="158"/>
      <c r="G12" s="158"/>
      <c r="H12" s="158"/>
      <c r="I12" s="158"/>
      <c r="J12" s="158"/>
      <c r="K12" s="158">
        <f t="shared" si="0"/>
        <v>0</v>
      </c>
      <c r="L12" s="158"/>
      <c r="M12" s="168" t="str">
        <f>IF(ISBLANK(Résultats!D18),"Joueur 11",Résultats!D18)</f>
        <v>Joueur 11</v>
      </c>
    </row>
    <row r="13" spans="5:13" x14ac:dyDescent="0.25">
      <c r="E13" s="169"/>
      <c r="F13" s="159"/>
      <c r="G13" s="159"/>
      <c r="H13" s="159"/>
      <c r="I13" s="159"/>
      <c r="J13" s="159"/>
      <c r="K13" s="159">
        <f t="shared" si="0"/>
        <v>0</v>
      </c>
      <c r="L13" s="159"/>
      <c r="M13" s="170" t="str">
        <f>IF(ISBLANK(Résultats!D19),"Joueur 12",Résultats!D19)</f>
        <v>Joueur 12</v>
      </c>
    </row>
    <row r="14" spans="5:13" x14ac:dyDescent="0.25">
      <c r="E14" s="171"/>
      <c r="F14" s="156"/>
      <c r="G14" s="156"/>
      <c r="H14" s="156"/>
      <c r="I14" s="156"/>
      <c r="J14" s="156"/>
      <c r="K14" s="156">
        <f t="shared" si="0"/>
        <v>0</v>
      </c>
      <c r="L14" s="156"/>
      <c r="M14" s="172" t="str">
        <f>IF(ISBLANK(Résultats!D20),"Joueur 13",Résultats!D20)</f>
        <v>Joueur 13</v>
      </c>
    </row>
    <row r="15" spans="5:13" x14ac:dyDescent="0.25">
      <c r="E15" s="165"/>
      <c r="F15" s="157"/>
      <c r="G15" s="157"/>
      <c r="H15" s="157"/>
      <c r="I15" s="157"/>
      <c r="J15" s="157"/>
      <c r="K15" s="157">
        <f t="shared" si="0"/>
        <v>0</v>
      </c>
      <c r="L15" s="157"/>
      <c r="M15" s="166" t="str">
        <f>IF(ISBLANK(Résultats!D21),"Joueur 14",Résultats!D21)</f>
        <v>Joueur 14</v>
      </c>
    </row>
    <row r="16" spans="5:13" x14ac:dyDescent="0.25">
      <c r="E16" s="167"/>
      <c r="F16" s="158"/>
      <c r="G16" s="158"/>
      <c r="H16" s="158"/>
      <c r="I16" s="158"/>
      <c r="J16" s="158"/>
      <c r="K16" s="158">
        <f t="shared" si="0"/>
        <v>0</v>
      </c>
      <c r="L16" s="158"/>
      <c r="M16" s="168" t="str">
        <f>IF(ISBLANK(Résultats!D22),"Joueur 15",Résultats!D22)</f>
        <v>Joueur 15</v>
      </c>
    </row>
    <row r="17" spans="5:13" x14ac:dyDescent="0.25">
      <c r="E17" s="169"/>
      <c r="F17" s="159"/>
      <c r="G17" s="159"/>
      <c r="H17" s="159"/>
      <c r="I17" s="159"/>
      <c r="J17" s="159"/>
      <c r="K17" s="159">
        <f t="shared" si="0"/>
        <v>0</v>
      </c>
      <c r="L17" s="159"/>
      <c r="M17" s="170" t="str">
        <f>IF(ISBLANK(Résultats!D23),"Joueur 16",Résultats!D23)</f>
        <v>Joueur 16</v>
      </c>
    </row>
    <row r="18" spans="5:13" x14ac:dyDescent="0.25">
      <c r="E18" s="171"/>
      <c r="F18" s="156"/>
      <c r="G18" s="156"/>
      <c r="H18" s="156"/>
      <c r="I18" s="156"/>
      <c r="J18" s="156"/>
      <c r="K18" s="156">
        <f t="shared" si="0"/>
        <v>0</v>
      </c>
      <c r="L18" s="156"/>
      <c r="M18" s="172" t="str">
        <f>IF(ISBLANK(Résultats!D24),"Joueur 17",Résultats!D24)</f>
        <v>Joueur 17</v>
      </c>
    </row>
    <row r="19" spans="5:13" x14ac:dyDescent="0.25">
      <c r="E19" s="165"/>
      <c r="F19" s="157"/>
      <c r="G19" s="157"/>
      <c r="H19" s="157"/>
      <c r="I19" s="157"/>
      <c r="J19" s="157"/>
      <c r="K19" s="157">
        <f t="shared" si="0"/>
        <v>0</v>
      </c>
      <c r="L19" s="157"/>
      <c r="M19" s="166" t="str">
        <f>IF(ISBLANK(Résultats!D25),"Joueur 18",Résultats!D25)</f>
        <v>Joueur 18</v>
      </c>
    </row>
    <row r="20" spans="5:13" x14ac:dyDescent="0.25">
      <c r="E20" s="167"/>
      <c r="F20" s="158"/>
      <c r="G20" s="158"/>
      <c r="H20" s="158"/>
      <c r="I20" s="158"/>
      <c r="J20" s="158"/>
      <c r="K20" s="158">
        <f t="shared" si="0"/>
        <v>0</v>
      </c>
      <c r="L20" s="158"/>
      <c r="M20" s="168" t="str">
        <f>IF(ISBLANK(Résultats!D26),"Joueur 19",Résultats!D26)</f>
        <v>Joueur 19</v>
      </c>
    </row>
    <row r="21" spans="5:13" ht="15.75" thickBot="1" x14ac:dyDescent="0.3">
      <c r="E21" s="173"/>
      <c r="F21" s="174"/>
      <c r="G21" s="174"/>
      <c r="H21" s="174"/>
      <c r="I21" s="174"/>
      <c r="J21" s="174"/>
      <c r="K21" s="174">
        <f t="shared" si="0"/>
        <v>0</v>
      </c>
      <c r="L21" s="174"/>
      <c r="M21" s="175" t="str">
        <f>IF(ISBLANK(Résultats!D27),"Joueur 20",Résultats!D27)</f>
        <v>Joueur 20</v>
      </c>
    </row>
    <row r="22" spans="5:13" x14ac:dyDescent="0.25">
      <c r="E22" s="176" t="s">
        <v>43</v>
      </c>
    </row>
  </sheetData>
  <sheetProtection algorithmName="SHA-512" hashValue="4HtxxC5IDT4GIk/xOFGVtgGC4fQxCIV6v693u5AWZW8ZEZko5wQ+93kJ8jj18G5Iwudd+NqervEi4KbCPrYMBg==" saltValue="3xrIyg9ybgi7jnmBJD0I5w==" spinCount="100000" sheet="1" objects="1" scenarios="1"/>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E1:M22"/>
  <sheetViews>
    <sheetView workbookViewId="0">
      <selection activeCell="E2" sqref="E2"/>
    </sheetView>
  </sheetViews>
  <sheetFormatPr baseColWidth="10" defaultColWidth="10.7109375" defaultRowHeight="15" x14ac:dyDescent="0.25"/>
  <cols>
    <col min="1" max="4" width="11" customWidth="1"/>
    <col min="5" max="5" width="7.140625" customWidth="1"/>
    <col min="6" max="6" width="7" customWidth="1"/>
    <col min="7" max="7" width="7.140625" customWidth="1"/>
    <col min="8" max="8" width="6.85546875" customWidth="1"/>
    <col min="9" max="9" width="8.140625" customWidth="1"/>
    <col min="10" max="10" width="7.140625" customWidth="1"/>
    <col min="13" max="13" width="32.42578125" customWidth="1"/>
  </cols>
  <sheetData>
    <row r="1" spans="5:13" ht="105" x14ac:dyDescent="0.25">
      <c r="E1" s="3" t="s">
        <v>50</v>
      </c>
      <c r="F1" s="4" t="s">
        <v>51</v>
      </c>
      <c r="G1" s="3" t="s">
        <v>52</v>
      </c>
      <c r="H1" s="4" t="s">
        <v>51</v>
      </c>
      <c r="I1" s="3" t="s">
        <v>53</v>
      </c>
      <c r="J1" s="4" t="s">
        <v>51</v>
      </c>
      <c r="K1" s="33" t="s">
        <v>47</v>
      </c>
      <c r="L1" s="9" t="s">
        <v>54</v>
      </c>
      <c r="M1" s="7"/>
    </row>
    <row r="2" spans="5:13" x14ac:dyDescent="0.25">
      <c r="E2" s="162"/>
      <c r="F2" s="163"/>
      <c r="G2" s="163"/>
      <c r="H2" s="163"/>
      <c r="I2" s="163"/>
      <c r="J2" s="163"/>
      <c r="K2" s="163">
        <f>MAX(E2+F2,G2+H2,I2+J2)</f>
        <v>0</v>
      </c>
      <c r="L2" s="163"/>
      <c r="M2" s="164" t="str">
        <f>IF(ISBLANK(Résultats!D8),"Joueur 1",Résultats!D8)</f>
        <v>Joueur 1</v>
      </c>
    </row>
    <row r="3" spans="5:13" x14ac:dyDescent="0.25">
      <c r="E3" s="165"/>
      <c r="F3" s="157"/>
      <c r="G3" s="157"/>
      <c r="H3" s="157"/>
      <c r="I3" s="157"/>
      <c r="J3" s="157"/>
      <c r="K3" s="157">
        <f t="shared" ref="K3:K21" si="0">MAX(E3+F3,G3+H3,I3+J3)</f>
        <v>0</v>
      </c>
      <c r="L3" s="157"/>
      <c r="M3" s="166" t="str">
        <f>IF(ISBLANK(Résultats!D9),"Joueur 2",Résultats!D9)</f>
        <v>Joueur 2</v>
      </c>
    </row>
    <row r="4" spans="5:13" x14ac:dyDescent="0.25">
      <c r="E4" s="167"/>
      <c r="F4" s="158"/>
      <c r="G4" s="158"/>
      <c r="H4" s="158"/>
      <c r="I4" s="158"/>
      <c r="J4" s="158"/>
      <c r="K4" s="158">
        <f t="shared" si="0"/>
        <v>0</v>
      </c>
      <c r="L4" s="158"/>
      <c r="M4" s="168" t="str">
        <f>IF(ISBLANK(Résultats!D10),"Joueur 3",Résultats!D10)</f>
        <v>Joueur 3</v>
      </c>
    </row>
    <row r="5" spans="5:13" x14ac:dyDescent="0.25">
      <c r="E5" s="169"/>
      <c r="F5" s="159"/>
      <c r="G5" s="159"/>
      <c r="H5" s="159"/>
      <c r="I5" s="159"/>
      <c r="J5" s="159"/>
      <c r="K5" s="159">
        <f t="shared" si="0"/>
        <v>0</v>
      </c>
      <c r="L5" s="159"/>
      <c r="M5" s="170" t="str">
        <f>IF(ISBLANK(Résultats!D11),"Joueur 4",Résultats!D11)</f>
        <v>Joueur 4</v>
      </c>
    </row>
    <row r="6" spans="5:13" x14ac:dyDescent="0.25">
      <c r="E6" s="171"/>
      <c r="F6" s="156"/>
      <c r="G6" s="156"/>
      <c r="H6" s="156"/>
      <c r="I6" s="156"/>
      <c r="J6" s="156"/>
      <c r="K6" s="156">
        <f t="shared" si="0"/>
        <v>0</v>
      </c>
      <c r="L6" s="156"/>
      <c r="M6" s="172" t="str">
        <f>IF(ISBLANK(Résultats!D12),"Joueur 5",Résultats!D12)</f>
        <v>Joueur 5</v>
      </c>
    </row>
    <row r="7" spans="5:13" x14ac:dyDescent="0.25">
      <c r="E7" s="165"/>
      <c r="F7" s="157"/>
      <c r="G7" s="157"/>
      <c r="H7" s="157"/>
      <c r="I7" s="157"/>
      <c r="J7" s="157"/>
      <c r="K7" s="157">
        <f t="shared" si="0"/>
        <v>0</v>
      </c>
      <c r="L7" s="157"/>
      <c r="M7" s="166" t="str">
        <f>IF(ISBLANK(Résultats!D13),"Joueur 6",Résultats!D13)</f>
        <v>Joueur 6</v>
      </c>
    </row>
    <row r="8" spans="5:13" x14ac:dyDescent="0.25">
      <c r="E8" s="167"/>
      <c r="F8" s="158"/>
      <c r="G8" s="158"/>
      <c r="H8" s="158"/>
      <c r="I8" s="158"/>
      <c r="J8" s="158"/>
      <c r="K8" s="158">
        <f t="shared" si="0"/>
        <v>0</v>
      </c>
      <c r="L8" s="158"/>
      <c r="M8" s="168" t="str">
        <f>IF(ISBLANK(Résultats!D14),"Joueur 7",Résultats!D14)</f>
        <v>Joueur 7</v>
      </c>
    </row>
    <row r="9" spans="5:13" x14ac:dyDescent="0.25">
      <c r="E9" s="169"/>
      <c r="F9" s="159"/>
      <c r="G9" s="159"/>
      <c r="H9" s="159"/>
      <c r="I9" s="159"/>
      <c r="J9" s="159"/>
      <c r="K9" s="159">
        <f t="shared" si="0"/>
        <v>0</v>
      </c>
      <c r="L9" s="159"/>
      <c r="M9" s="170" t="str">
        <f>IF(ISBLANK(Résultats!D15),"Joueur 8",Résultats!D15)</f>
        <v>Joueur 8</v>
      </c>
    </row>
    <row r="10" spans="5:13" x14ac:dyDescent="0.25">
      <c r="E10" s="171"/>
      <c r="F10" s="156"/>
      <c r="G10" s="156"/>
      <c r="H10" s="156"/>
      <c r="I10" s="156"/>
      <c r="J10" s="156"/>
      <c r="K10" s="156">
        <f t="shared" si="0"/>
        <v>0</v>
      </c>
      <c r="L10" s="156"/>
      <c r="M10" s="172" t="str">
        <f>IF(ISBLANK(Résultats!D16),"Joueur 9",Résultats!D16)</f>
        <v>Joueur 9</v>
      </c>
    </row>
    <row r="11" spans="5:13" x14ac:dyDescent="0.25">
      <c r="E11" s="165"/>
      <c r="F11" s="157"/>
      <c r="G11" s="157"/>
      <c r="H11" s="157"/>
      <c r="I11" s="157"/>
      <c r="J11" s="157"/>
      <c r="K11" s="157">
        <f t="shared" si="0"/>
        <v>0</v>
      </c>
      <c r="L11" s="157"/>
      <c r="M11" s="166" t="str">
        <f>IF(ISBLANK(Résultats!D17),"Joueur 10",Résultats!D17)</f>
        <v>Joueur 10</v>
      </c>
    </row>
    <row r="12" spans="5:13" x14ac:dyDescent="0.25">
      <c r="E12" s="167"/>
      <c r="F12" s="158"/>
      <c r="G12" s="158"/>
      <c r="H12" s="158"/>
      <c r="I12" s="158"/>
      <c r="J12" s="158"/>
      <c r="K12" s="158">
        <f t="shared" si="0"/>
        <v>0</v>
      </c>
      <c r="L12" s="158"/>
      <c r="M12" s="168" t="str">
        <f>IF(ISBLANK(Résultats!D18),"Joueur 11",Résultats!D18)</f>
        <v>Joueur 11</v>
      </c>
    </row>
    <row r="13" spans="5:13" x14ac:dyDescent="0.25">
      <c r="E13" s="169"/>
      <c r="F13" s="159"/>
      <c r="G13" s="159"/>
      <c r="H13" s="159"/>
      <c r="I13" s="159"/>
      <c r="J13" s="159"/>
      <c r="K13" s="159">
        <f t="shared" si="0"/>
        <v>0</v>
      </c>
      <c r="L13" s="159"/>
      <c r="M13" s="170" t="str">
        <f>IF(ISBLANK(Résultats!D19),"Joueur 12",Résultats!D19)</f>
        <v>Joueur 12</v>
      </c>
    </row>
    <row r="14" spans="5:13" x14ac:dyDescent="0.25">
      <c r="E14" s="171"/>
      <c r="F14" s="156"/>
      <c r="G14" s="156"/>
      <c r="H14" s="156"/>
      <c r="I14" s="156"/>
      <c r="J14" s="156"/>
      <c r="K14" s="156">
        <f t="shared" si="0"/>
        <v>0</v>
      </c>
      <c r="L14" s="156"/>
      <c r="M14" s="172" t="str">
        <f>IF(ISBLANK(Résultats!D20),"Joueur 13",Résultats!D20)</f>
        <v>Joueur 13</v>
      </c>
    </row>
    <row r="15" spans="5:13" x14ac:dyDescent="0.25">
      <c r="E15" s="165"/>
      <c r="F15" s="157"/>
      <c r="G15" s="157"/>
      <c r="H15" s="157"/>
      <c r="I15" s="157"/>
      <c r="J15" s="157"/>
      <c r="K15" s="157">
        <f t="shared" si="0"/>
        <v>0</v>
      </c>
      <c r="L15" s="157"/>
      <c r="M15" s="166" t="str">
        <f>IF(ISBLANK(Résultats!D21),"Joueur 14",Résultats!D21)</f>
        <v>Joueur 14</v>
      </c>
    </row>
    <row r="16" spans="5:13" x14ac:dyDescent="0.25">
      <c r="E16" s="167"/>
      <c r="F16" s="158"/>
      <c r="G16" s="158"/>
      <c r="H16" s="158"/>
      <c r="I16" s="158"/>
      <c r="J16" s="158"/>
      <c r="K16" s="158">
        <f t="shared" si="0"/>
        <v>0</v>
      </c>
      <c r="L16" s="158"/>
      <c r="M16" s="168" t="str">
        <f>IF(ISBLANK(Résultats!D22),"Joueur 15",Résultats!D22)</f>
        <v>Joueur 15</v>
      </c>
    </row>
    <row r="17" spans="5:13" x14ac:dyDescent="0.25">
      <c r="E17" s="169"/>
      <c r="F17" s="159"/>
      <c r="G17" s="159"/>
      <c r="H17" s="159"/>
      <c r="I17" s="159"/>
      <c r="J17" s="159"/>
      <c r="K17" s="159">
        <f t="shared" si="0"/>
        <v>0</v>
      </c>
      <c r="L17" s="159"/>
      <c r="M17" s="170" t="str">
        <f>IF(ISBLANK(Résultats!D23),"Joueur 16",Résultats!D23)</f>
        <v>Joueur 16</v>
      </c>
    </row>
    <row r="18" spans="5:13" x14ac:dyDescent="0.25">
      <c r="E18" s="171"/>
      <c r="F18" s="156"/>
      <c r="G18" s="156"/>
      <c r="H18" s="156"/>
      <c r="I18" s="156"/>
      <c r="J18" s="156"/>
      <c r="K18" s="156">
        <f t="shared" si="0"/>
        <v>0</v>
      </c>
      <c r="L18" s="156"/>
      <c r="M18" s="172" t="str">
        <f>IF(ISBLANK(Résultats!D24),"Joueur 17",Résultats!D24)</f>
        <v>Joueur 17</v>
      </c>
    </row>
    <row r="19" spans="5:13" x14ac:dyDescent="0.25">
      <c r="E19" s="165"/>
      <c r="F19" s="157"/>
      <c r="G19" s="157"/>
      <c r="H19" s="157"/>
      <c r="I19" s="157"/>
      <c r="J19" s="157"/>
      <c r="K19" s="157">
        <f t="shared" si="0"/>
        <v>0</v>
      </c>
      <c r="L19" s="157"/>
      <c r="M19" s="166" t="str">
        <f>IF(ISBLANK(Résultats!D25),"Joueur 18",Résultats!D25)</f>
        <v>Joueur 18</v>
      </c>
    </row>
    <row r="20" spans="5:13" x14ac:dyDescent="0.25">
      <c r="E20" s="167"/>
      <c r="F20" s="158"/>
      <c r="G20" s="158"/>
      <c r="H20" s="158"/>
      <c r="I20" s="158"/>
      <c r="J20" s="158"/>
      <c r="K20" s="158">
        <f t="shared" si="0"/>
        <v>0</v>
      </c>
      <c r="L20" s="158"/>
      <c r="M20" s="168" t="str">
        <f>IF(ISBLANK(Résultats!D26),"Joueur 19",Résultats!D26)</f>
        <v>Joueur 19</v>
      </c>
    </row>
    <row r="21" spans="5:13" ht="15.75" thickBot="1" x14ac:dyDescent="0.3">
      <c r="E21" s="173"/>
      <c r="F21" s="174"/>
      <c r="G21" s="174"/>
      <c r="H21" s="174"/>
      <c r="I21" s="174"/>
      <c r="J21" s="174"/>
      <c r="K21" s="174">
        <f t="shared" si="0"/>
        <v>0</v>
      </c>
      <c r="L21" s="174"/>
      <c r="M21" s="175" t="str">
        <f>IF(ISBLANK(Résultats!D27),"Joueur 20",Résultats!D27)</f>
        <v>Joueur 20</v>
      </c>
    </row>
    <row r="22" spans="5:13" x14ac:dyDescent="0.25">
      <c r="E22" s="176" t="s">
        <v>43</v>
      </c>
    </row>
  </sheetData>
  <sheetProtection algorithmName="SHA-512" hashValue="URojifwIwby6DO+FZwB3f0phuVKDbpnlutrIS1WlRGTa/QAjBqSNn8MW4eJsZcPHHUIJdTlJt+WcOoCCJOMpGg==" saltValue="RTgTGWC3TDYJr6E5i3V2rw==" spinCount="100000" sheet="1" objects="1" scenarios="1"/>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E1:M22"/>
  <sheetViews>
    <sheetView workbookViewId="0">
      <selection activeCell="E2" sqref="E2"/>
    </sheetView>
  </sheetViews>
  <sheetFormatPr baseColWidth="10" defaultColWidth="10.7109375" defaultRowHeight="15" x14ac:dyDescent="0.25"/>
  <cols>
    <col min="1" max="4" width="11" customWidth="1"/>
    <col min="5" max="5" width="7.140625" customWidth="1"/>
    <col min="6" max="6" width="7" customWidth="1"/>
    <col min="7" max="7" width="7.140625" customWidth="1"/>
    <col min="8" max="8" width="6.85546875" customWidth="1"/>
    <col min="9" max="9" width="8.140625" customWidth="1"/>
    <col min="10" max="10" width="7.140625" customWidth="1"/>
    <col min="13" max="13" width="32.42578125" customWidth="1"/>
  </cols>
  <sheetData>
    <row r="1" spans="5:13" ht="105" x14ac:dyDescent="0.25">
      <c r="E1" s="3" t="s">
        <v>50</v>
      </c>
      <c r="F1" s="4" t="s">
        <v>51</v>
      </c>
      <c r="G1" s="3" t="s">
        <v>52</v>
      </c>
      <c r="H1" s="4" t="s">
        <v>51</v>
      </c>
      <c r="I1" s="3" t="s">
        <v>53</v>
      </c>
      <c r="J1" s="4" t="s">
        <v>51</v>
      </c>
      <c r="K1" s="33" t="s">
        <v>47</v>
      </c>
      <c r="L1" s="9" t="s">
        <v>54</v>
      </c>
      <c r="M1" s="7"/>
    </row>
    <row r="2" spans="5:13" x14ac:dyDescent="0.25">
      <c r="E2" s="162"/>
      <c r="F2" s="163"/>
      <c r="G2" s="163"/>
      <c r="H2" s="163"/>
      <c r="I2" s="163"/>
      <c r="J2" s="163"/>
      <c r="K2" s="163">
        <f>MAX(E2+F2,G2+H2,I2+J2)</f>
        <v>0</v>
      </c>
      <c r="L2" s="163"/>
      <c r="M2" s="164" t="str">
        <f>IF(ISBLANK(Résultats!D8),"Joueur 1",Résultats!D8)</f>
        <v>Joueur 1</v>
      </c>
    </row>
    <row r="3" spans="5:13" x14ac:dyDescent="0.25">
      <c r="E3" s="165"/>
      <c r="F3" s="157"/>
      <c r="G3" s="157"/>
      <c r="H3" s="157"/>
      <c r="I3" s="157"/>
      <c r="J3" s="157"/>
      <c r="K3" s="157">
        <f t="shared" ref="K3:K21" si="0">MAX(E3+F3,G3+H3,I3+J3)</f>
        <v>0</v>
      </c>
      <c r="L3" s="157"/>
      <c r="M3" s="166" t="str">
        <f>IF(ISBLANK(Résultats!D9),"Joueur 2",Résultats!D9)</f>
        <v>Joueur 2</v>
      </c>
    </row>
    <row r="4" spans="5:13" x14ac:dyDescent="0.25">
      <c r="E4" s="167"/>
      <c r="F4" s="158"/>
      <c r="G4" s="158"/>
      <c r="H4" s="158"/>
      <c r="I4" s="158"/>
      <c r="J4" s="158"/>
      <c r="K4" s="158">
        <f t="shared" si="0"/>
        <v>0</v>
      </c>
      <c r="L4" s="158"/>
      <c r="M4" s="168" t="str">
        <f>IF(ISBLANK(Résultats!D10),"Joueur 3",Résultats!D10)</f>
        <v>Joueur 3</v>
      </c>
    </row>
    <row r="5" spans="5:13" x14ac:dyDescent="0.25">
      <c r="E5" s="169"/>
      <c r="F5" s="159"/>
      <c r="G5" s="159"/>
      <c r="H5" s="159"/>
      <c r="I5" s="159"/>
      <c r="J5" s="159"/>
      <c r="K5" s="159">
        <f t="shared" si="0"/>
        <v>0</v>
      </c>
      <c r="L5" s="159"/>
      <c r="M5" s="170" t="str">
        <f>IF(ISBLANK(Résultats!D11),"Joueur 4",Résultats!D11)</f>
        <v>Joueur 4</v>
      </c>
    </row>
    <row r="6" spans="5:13" x14ac:dyDescent="0.25">
      <c r="E6" s="171"/>
      <c r="F6" s="156"/>
      <c r="G6" s="156"/>
      <c r="H6" s="156"/>
      <c r="I6" s="156"/>
      <c r="J6" s="156"/>
      <c r="K6" s="156">
        <f t="shared" si="0"/>
        <v>0</v>
      </c>
      <c r="L6" s="156"/>
      <c r="M6" s="172" t="str">
        <f>IF(ISBLANK(Résultats!D12),"Joueur 5",Résultats!D12)</f>
        <v>Joueur 5</v>
      </c>
    </row>
    <row r="7" spans="5:13" x14ac:dyDescent="0.25">
      <c r="E7" s="165"/>
      <c r="F7" s="157"/>
      <c r="G7" s="157"/>
      <c r="H7" s="157"/>
      <c r="I7" s="157"/>
      <c r="J7" s="157"/>
      <c r="K7" s="157">
        <f t="shared" si="0"/>
        <v>0</v>
      </c>
      <c r="L7" s="157"/>
      <c r="M7" s="166" t="str">
        <f>IF(ISBLANK(Résultats!D13),"Joueur 6",Résultats!D13)</f>
        <v>Joueur 6</v>
      </c>
    </row>
    <row r="8" spans="5:13" x14ac:dyDescent="0.25">
      <c r="E8" s="167"/>
      <c r="F8" s="158"/>
      <c r="G8" s="158"/>
      <c r="H8" s="158"/>
      <c r="I8" s="158"/>
      <c r="J8" s="158"/>
      <c r="K8" s="158">
        <f t="shared" si="0"/>
        <v>0</v>
      </c>
      <c r="L8" s="158"/>
      <c r="M8" s="168" t="str">
        <f>IF(ISBLANK(Résultats!D14),"Joueur 7",Résultats!D14)</f>
        <v>Joueur 7</v>
      </c>
    </row>
    <row r="9" spans="5:13" x14ac:dyDescent="0.25">
      <c r="E9" s="169"/>
      <c r="F9" s="159"/>
      <c r="G9" s="159"/>
      <c r="H9" s="159"/>
      <c r="I9" s="159"/>
      <c r="J9" s="159"/>
      <c r="K9" s="159">
        <f t="shared" si="0"/>
        <v>0</v>
      </c>
      <c r="L9" s="159"/>
      <c r="M9" s="170" t="str">
        <f>IF(ISBLANK(Résultats!D15),"Joueur 8",Résultats!D15)</f>
        <v>Joueur 8</v>
      </c>
    </row>
    <row r="10" spans="5:13" x14ac:dyDescent="0.25">
      <c r="E10" s="171"/>
      <c r="F10" s="156"/>
      <c r="G10" s="156"/>
      <c r="H10" s="156"/>
      <c r="I10" s="156"/>
      <c r="J10" s="156"/>
      <c r="K10" s="156">
        <f t="shared" si="0"/>
        <v>0</v>
      </c>
      <c r="L10" s="156"/>
      <c r="M10" s="172" t="str">
        <f>IF(ISBLANK(Résultats!D16),"Joueur 9",Résultats!D16)</f>
        <v>Joueur 9</v>
      </c>
    </row>
    <row r="11" spans="5:13" x14ac:dyDescent="0.25">
      <c r="E11" s="165"/>
      <c r="F11" s="157"/>
      <c r="G11" s="157"/>
      <c r="H11" s="157"/>
      <c r="I11" s="157"/>
      <c r="J11" s="157"/>
      <c r="K11" s="157">
        <f t="shared" si="0"/>
        <v>0</v>
      </c>
      <c r="L11" s="157"/>
      <c r="M11" s="166" t="str">
        <f>IF(ISBLANK(Résultats!D17),"Joueur 10",Résultats!D17)</f>
        <v>Joueur 10</v>
      </c>
    </row>
    <row r="12" spans="5:13" x14ac:dyDescent="0.25">
      <c r="E12" s="167"/>
      <c r="F12" s="158"/>
      <c r="G12" s="158"/>
      <c r="H12" s="158"/>
      <c r="I12" s="158"/>
      <c r="J12" s="158"/>
      <c r="K12" s="158">
        <f t="shared" si="0"/>
        <v>0</v>
      </c>
      <c r="L12" s="158"/>
      <c r="M12" s="168" t="str">
        <f>IF(ISBLANK(Résultats!D18),"Joueur 11",Résultats!D18)</f>
        <v>Joueur 11</v>
      </c>
    </row>
    <row r="13" spans="5:13" x14ac:dyDescent="0.25">
      <c r="E13" s="169"/>
      <c r="F13" s="159"/>
      <c r="G13" s="159"/>
      <c r="H13" s="159"/>
      <c r="I13" s="159"/>
      <c r="J13" s="159"/>
      <c r="K13" s="159">
        <f t="shared" si="0"/>
        <v>0</v>
      </c>
      <c r="L13" s="159"/>
      <c r="M13" s="170" t="str">
        <f>IF(ISBLANK(Résultats!D19),"Joueur 12",Résultats!D19)</f>
        <v>Joueur 12</v>
      </c>
    </row>
    <row r="14" spans="5:13" x14ac:dyDescent="0.25">
      <c r="E14" s="171"/>
      <c r="F14" s="156"/>
      <c r="G14" s="156"/>
      <c r="H14" s="156"/>
      <c r="I14" s="156"/>
      <c r="J14" s="156"/>
      <c r="K14" s="156">
        <f t="shared" si="0"/>
        <v>0</v>
      </c>
      <c r="L14" s="156"/>
      <c r="M14" s="172" t="str">
        <f>IF(ISBLANK(Résultats!D20),"Joueur 13",Résultats!D20)</f>
        <v>Joueur 13</v>
      </c>
    </row>
    <row r="15" spans="5:13" x14ac:dyDescent="0.25">
      <c r="E15" s="165"/>
      <c r="F15" s="157"/>
      <c r="G15" s="157"/>
      <c r="H15" s="157"/>
      <c r="I15" s="157"/>
      <c r="J15" s="157"/>
      <c r="K15" s="157">
        <f t="shared" si="0"/>
        <v>0</v>
      </c>
      <c r="L15" s="157"/>
      <c r="M15" s="166" t="str">
        <f>IF(ISBLANK(Résultats!D21),"Joueur 14",Résultats!D21)</f>
        <v>Joueur 14</v>
      </c>
    </row>
    <row r="16" spans="5:13" x14ac:dyDescent="0.25">
      <c r="E16" s="167"/>
      <c r="F16" s="158"/>
      <c r="G16" s="158"/>
      <c r="H16" s="158"/>
      <c r="I16" s="158"/>
      <c r="J16" s="158"/>
      <c r="K16" s="158">
        <f t="shared" si="0"/>
        <v>0</v>
      </c>
      <c r="L16" s="158"/>
      <c r="M16" s="168" t="str">
        <f>IF(ISBLANK(Résultats!D22),"Joueur 15",Résultats!D22)</f>
        <v>Joueur 15</v>
      </c>
    </row>
    <row r="17" spans="5:13" x14ac:dyDescent="0.25">
      <c r="E17" s="169"/>
      <c r="F17" s="159"/>
      <c r="G17" s="159"/>
      <c r="H17" s="159"/>
      <c r="I17" s="159"/>
      <c r="J17" s="159"/>
      <c r="K17" s="159">
        <f t="shared" si="0"/>
        <v>0</v>
      </c>
      <c r="L17" s="159"/>
      <c r="M17" s="170" t="str">
        <f>IF(ISBLANK(Résultats!D23),"Joueur 16",Résultats!D23)</f>
        <v>Joueur 16</v>
      </c>
    </row>
    <row r="18" spans="5:13" x14ac:dyDescent="0.25">
      <c r="E18" s="171"/>
      <c r="F18" s="156"/>
      <c r="G18" s="156"/>
      <c r="H18" s="156"/>
      <c r="I18" s="156"/>
      <c r="J18" s="156"/>
      <c r="K18" s="156">
        <f t="shared" si="0"/>
        <v>0</v>
      </c>
      <c r="L18" s="156"/>
      <c r="M18" s="172" t="str">
        <f>IF(ISBLANK(Résultats!D24),"Joueur 17",Résultats!D24)</f>
        <v>Joueur 17</v>
      </c>
    </row>
    <row r="19" spans="5:13" x14ac:dyDescent="0.25">
      <c r="E19" s="165"/>
      <c r="F19" s="157"/>
      <c r="G19" s="157"/>
      <c r="H19" s="157"/>
      <c r="I19" s="157"/>
      <c r="J19" s="157"/>
      <c r="K19" s="157">
        <f t="shared" si="0"/>
        <v>0</v>
      </c>
      <c r="L19" s="157"/>
      <c r="M19" s="166" t="str">
        <f>IF(ISBLANK(Résultats!D25),"Joueur 18",Résultats!D25)</f>
        <v>Joueur 18</v>
      </c>
    </row>
    <row r="20" spans="5:13" x14ac:dyDescent="0.25">
      <c r="E20" s="167"/>
      <c r="F20" s="158"/>
      <c r="G20" s="158"/>
      <c r="H20" s="158"/>
      <c r="I20" s="158"/>
      <c r="J20" s="158"/>
      <c r="K20" s="158">
        <f t="shared" si="0"/>
        <v>0</v>
      </c>
      <c r="L20" s="158"/>
      <c r="M20" s="168" t="str">
        <f>IF(ISBLANK(Résultats!D26),"Joueur 19",Résultats!D26)</f>
        <v>Joueur 19</v>
      </c>
    </row>
    <row r="21" spans="5:13" ht="15.75" thickBot="1" x14ac:dyDescent="0.3">
      <c r="E21" s="173"/>
      <c r="F21" s="174"/>
      <c r="G21" s="174"/>
      <c r="H21" s="174"/>
      <c r="I21" s="174"/>
      <c r="J21" s="174"/>
      <c r="K21" s="174">
        <f t="shared" si="0"/>
        <v>0</v>
      </c>
      <c r="L21" s="174"/>
      <c r="M21" s="175" t="str">
        <f>IF(ISBLANK(Résultats!D27),"Joueur 20",Résultats!D27)</f>
        <v>Joueur 20</v>
      </c>
    </row>
    <row r="22" spans="5:13" x14ac:dyDescent="0.25">
      <c r="E22" s="176" t="s">
        <v>43</v>
      </c>
    </row>
  </sheetData>
  <sheetProtection algorithmName="SHA-512" hashValue="YUGG84mQLDchNOcoJWvOt/N/EfK5puW1gzQT+pDm3T31G5+3VjkQS2dY0jPiFlNg9coO0qr3gIQ4XD9galBCOQ==" saltValue="89dN74UcL5ODrducFHz00g==" spinCount="100000" sheet="1" objects="1" scenarios="1"/>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E1:M22"/>
  <sheetViews>
    <sheetView topLeftCell="B1" workbookViewId="0">
      <selection activeCell="E2" sqref="E2"/>
    </sheetView>
  </sheetViews>
  <sheetFormatPr baseColWidth="10" defaultColWidth="10.7109375" defaultRowHeight="15" x14ac:dyDescent="0.25"/>
  <cols>
    <col min="1" max="4" width="11" customWidth="1"/>
    <col min="5" max="5" width="7.140625" customWidth="1"/>
    <col min="6" max="6" width="7" customWidth="1"/>
    <col min="7" max="7" width="7.140625" customWidth="1"/>
    <col min="8" max="8" width="6.85546875" customWidth="1"/>
    <col min="9" max="9" width="8.140625" customWidth="1"/>
    <col min="10" max="10" width="7.140625" customWidth="1"/>
    <col min="13" max="13" width="32.42578125" customWidth="1"/>
  </cols>
  <sheetData>
    <row r="1" spans="5:13" ht="105" x14ac:dyDescent="0.25">
      <c r="E1" s="3" t="s">
        <v>50</v>
      </c>
      <c r="F1" s="4" t="s">
        <v>51</v>
      </c>
      <c r="G1" s="3" t="s">
        <v>52</v>
      </c>
      <c r="H1" s="4" t="s">
        <v>51</v>
      </c>
      <c r="I1" s="3" t="s">
        <v>53</v>
      </c>
      <c r="J1" s="4" t="s">
        <v>51</v>
      </c>
      <c r="K1" s="33" t="s">
        <v>47</v>
      </c>
      <c r="L1" s="9" t="s">
        <v>54</v>
      </c>
      <c r="M1" s="7"/>
    </row>
    <row r="2" spans="5:13" x14ac:dyDescent="0.25">
      <c r="E2" s="162"/>
      <c r="F2" s="163"/>
      <c r="G2" s="163"/>
      <c r="H2" s="163"/>
      <c r="I2" s="163"/>
      <c r="J2" s="163"/>
      <c r="K2" s="163">
        <f>MAX(E2+F2,G2+H2,I2+J2)</f>
        <v>0</v>
      </c>
      <c r="L2" s="163"/>
      <c r="M2" s="164" t="str">
        <f>IF(ISBLANK(Résultats!D8),"Joueur 1",Résultats!D8)</f>
        <v>Joueur 1</v>
      </c>
    </row>
    <row r="3" spans="5:13" x14ac:dyDescent="0.25">
      <c r="E3" s="165"/>
      <c r="F3" s="157"/>
      <c r="G3" s="157"/>
      <c r="H3" s="157"/>
      <c r="I3" s="157"/>
      <c r="J3" s="157"/>
      <c r="K3" s="157">
        <f t="shared" ref="K3:K21" si="0">MAX(E3+F3,G3+H3,I3+J3)</f>
        <v>0</v>
      </c>
      <c r="L3" s="157"/>
      <c r="M3" s="166" t="str">
        <f>IF(ISBLANK(Résultats!D9),"Joueur 2",Résultats!D9)</f>
        <v>Joueur 2</v>
      </c>
    </row>
    <row r="4" spans="5:13" x14ac:dyDescent="0.25">
      <c r="E4" s="167"/>
      <c r="F4" s="158"/>
      <c r="G4" s="158"/>
      <c r="H4" s="158"/>
      <c r="I4" s="158"/>
      <c r="J4" s="158"/>
      <c r="K4" s="158">
        <f t="shared" si="0"/>
        <v>0</v>
      </c>
      <c r="L4" s="158"/>
      <c r="M4" s="168" t="str">
        <f>IF(ISBLANK(Résultats!D10),"Joueur 3",Résultats!D10)</f>
        <v>Joueur 3</v>
      </c>
    </row>
    <row r="5" spans="5:13" x14ac:dyDescent="0.25">
      <c r="E5" s="169"/>
      <c r="F5" s="159"/>
      <c r="G5" s="159"/>
      <c r="H5" s="159"/>
      <c r="I5" s="159"/>
      <c r="J5" s="159"/>
      <c r="K5" s="159">
        <f t="shared" si="0"/>
        <v>0</v>
      </c>
      <c r="L5" s="159"/>
      <c r="M5" s="170" t="str">
        <f>IF(ISBLANK(Résultats!D11),"Joueur 4",Résultats!D11)</f>
        <v>Joueur 4</v>
      </c>
    </row>
    <row r="6" spans="5:13" x14ac:dyDescent="0.25">
      <c r="E6" s="171"/>
      <c r="F6" s="156"/>
      <c r="G6" s="156"/>
      <c r="H6" s="156"/>
      <c r="I6" s="156"/>
      <c r="J6" s="156"/>
      <c r="K6" s="156">
        <f t="shared" si="0"/>
        <v>0</v>
      </c>
      <c r="L6" s="156"/>
      <c r="M6" s="172" t="str">
        <f>IF(ISBLANK(Résultats!D12),"Joueur 5",Résultats!D12)</f>
        <v>Joueur 5</v>
      </c>
    </row>
    <row r="7" spans="5:13" x14ac:dyDescent="0.25">
      <c r="E7" s="165"/>
      <c r="F7" s="157"/>
      <c r="G7" s="157"/>
      <c r="H7" s="157"/>
      <c r="I7" s="157"/>
      <c r="J7" s="157"/>
      <c r="K7" s="157">
        <f t="shared" si="0"/>
        <v>0</v>
      </c>
      <c r="L7" s="157"/>
      <c r="M7" s="166" t="str">
        <f>IF(ISBLANK(Résultats!D13),"Joueur 6",Résultats!D13)</f>
        <v>Joueur 6</v>
      </c>
    </row>
    <row r="8" spans="5:13" x14ac:dyDescent="0.25">
      <c r="E8" s="167"/>
      <c r="F8" s="158"/>
      <c r="G8" s="158"/>
      <c r="H8" s="158"/>
      <c r="I8" s="158"/>
      <c r="J8" s="158"/>
      <c r="K8" s="158">
        <f t="shared" si="0"/>
        <v>0</v>
      </c>
      <c r="L8" s="158"/>
      <c r="M8" s="168" t="str">
        <f>IF(ISBLANK(Résultats!D14),"Joueur 7",Résultats!D14)</f>
        <v>Joueur 7</v>
      </c>
    </row>
    <row r="9" spans="5:13" x14ac:dyDescent="0.25">
      <c r="E9" s="169"/>
      <c r="F9" s="159"/>
      <c r="G9" s="159"/>
      <c r="H9" s="159"/>
      <c r="I9" s="159"/>
      <c r="J9" s="159"/>
      <c r="K9" s="159">
        <f t="shared" si="0"/>
        <v>0</v>
      </c>
      <c r="L9" s="159"/>
      <c r="M9" s="170" t="str">
        <f>IF(ISBLANK(Résultats!D15),"Joueur 8",Résultats!D15)</f>
        <v>Joueur 8</v>
      </c>
    </row>
    <row r="10" spans="5:13" x14ac:dyDescent="0.25">
      <c r="E10" s="171"/>
      <c r="F10" s="156"/>
      <c r="G10" s="156"/>
      <c r="H10" s="156"/>
      <c r="I10" s="156"/>
      <c r="J10" s="156"/>
      <c r="K10" s="156">
        <f t="shared" si="0"/>
        <v>0</v>
      </c>
      <c r="L10" s="156"/>
      <c r="M10" s="172" t="str">
        <f>IF(ISBLANK(Résultats!D16),"Joueur 9",Résultats!D16)</f>
        <v>Joueur 9</v>
      </c>
    </row>
    <row r="11" spans="5:13" x14ac:dyDescent="0.25">
      <c r="E11" s="165"/>
      <c r="F11" s="157"/>
      <c r="G11" s="157"/>
      <c r="H11" s="157"/>
      <c r="I11" s="157"/>
      <c r="J11" s="157"/>
      <c r="K11" s="157">
        <f t="shared" si="0"/>
        <v>0</v>
      </c>
      <c r="L11" s="157"/>
      <c r="M11" s="166" t="str">
        <f>IF(ISBLANK(Résultats!D17),"Joueur 10",Résultats!D17)</f>
        <v>Joueur 10</v>
      </c>
    </row>
    <row r="12" spans="5:13" x14ac:dyDescent="0.25">
      <c r="E12" s="167"/>
      <c r="F12" s="158"/>
      <c r="G12" s="158"/>
      <c r="H12" s="158"/>
      <c r="I12" s="158"/>
      <c r="J12" s="158"/>
      <c r="K12" s="158">
        <f t="shared" si="0"/>
        <v>0</v>
      </c>
      <c r="L12" s="158"/>
      <c r="M12" s="168" t="str">
        <f>IF(ISBLANK(Résultats!D18),"Joueur 11",Résultats!D18)</f>
        <v>Joueur 11</v>
      </c>
    </row>
    <row r="13" spans="5:13" x14ac:dyDescent="0.25">
      <c r="E13" s="169"/>
      <c r="F13" s="159"/>
      <c r="G13" s="159"/>
      <c r="H13" s="159"/>
      <c r="I13" s="159"/>
      <c r="J13" s="159"/>
      <c r="K13" s="159">
        <f t="shared" si="0"/>
        <v>0</v>
      </c>
      <c r="L13" s="159"/>
      <c r="M13" s="170" t="str">
        <f>IF(ISBLANK(Résultats!D19),"Joueur 12",Résultats!D19)</f>
        <v>Joueur 12</v>
      </c>
    </row>
    <row r="14" spans="5:13" x14ac:dyDescent="0.25">
      <c r="E14" s="171"/>
      <c r="F14" s="156"/>
      <c r="G14" s="156"/>
      <c r="H14" s="156"/>
      <c r="I14" s="156"/>
      <c r="J14" s="156"/>
      <c r="K14" s="156">
        <f t="shared" si="0"/>
        <v>0</v>
      </c>
      <c r="L14" s="156"/>
      <c r="M14" s="172" t="str">
        <f>IF(ISBLANK(Résultats!D20),"Joueur 13",Résultats!D20)</f>
        <v>Joueur 13</v>
      </c>
    </row>
    <row r="15" spans="5:13" x14ac:dyDescent="0.25">
      <c r="E15" s="165"/>
      <c r="F15" s="157"/>
      <c r="G15" s="157"/>
      <c r="H15" s="157"/>
      <c r="I15" s="157"/>
      <c r="J15" s="157"/>
      <c r="K15" s="157">
        <f t="shared" si="0"/>
        <v>0</v>
      </c>
      <c r="L15" s="157"/>
      <c r="M15" s="166" t="str">
        <f>IF(ISBLANK(Résultats!D21),"Joueur 14",Résultats!D21)</f>
        <v>Joueur 14</v>
      </c>
    </row>
    <row r="16" spans="5:13" x14ac:dyDescent="0.25">
      <c r="E16" s="167"/>
      <c r="F16" s="158"/>
      <c r="G16" s="158"/>
      <c r="H16" s="158"/>
      <c r="I16" s="158"/>
      <c r="J16" s="158"/>
      <c r="K16" s="158">
        <f t="shared" si="0"/>
        <v>0</v>
      </c>
      <c r="L16" s="158"/>
      <c r="M16" s="168" t="str">
        <f>IF(ISBLANK(Résultats!D22),"Joueur 15",Résultats!D22)</f>
        <v>Joueur 15</v>
      </c>
    </row>
    <row r="17" spans="5:13" x14ac:dyDescent="0.25">
      <c r="E17" s="169"/>
      <c r="F17" s="159"/>
      <c r="G17" s="159"/>
      <c r="H17" s="159"/>
      <c r="I17" s="159"/>
      <c r="J17" s="159"/>
      <c r="K17" s="159">
        <f t="shared" si="0"/>
        <v>0</v>
      </c>
      <c r="L17" s="159"/>
      <c r="M17" s="170" t="str">
        <f>IF(ISBLANK(Résultats!D23),"Joueur 16",Résultats!D23)</f>
        <v>Joueur 16</v>
      </c>
    </row>
    <row r="18" spans="5:13" x14ac:dyDescent="0.25">
      <c r="E18" s="171"/>
      <c r="F18" s="156"/>
      <c r="G18" s="156"/>
      <c r="H18" s="156"/>
      <c r="I18" s="156"/>
      <c r="J18" s="156"/>
      <c r="K18" s="156">
        <f t="shared" si="0"/>
        <v>0</v>
      </c>
      <c r="L18" s="156"/>
      <c r="M18" s="172" t="str">
        <f>IF(ISBLANK(Résultats!D24),"Joueur 17",Résultats!D24)</f>
        <v>Joueur 17</v>
      </c>
    </row>
    <row r="19" spans="5:13" x14ac:dyDescent="0.25">
      <c r="E19" s="165"/>
      <c r="F19" s="157"/>
      <c r="G19" s="157"/>
      <c r="H19" s="157"/>
      <c r="I19" s="157"/>
      <c r="J19" s="157"/>
      <c r="K19" s="157">
        <f t="shared" si="0"/>
        <v>0</v>
      </c>
      <c r="L19" s="157"/>
      <c r="M19" s="166" t="str">
        <f>IF(ISBLANK(Résultats!D25),"Joueur 18",Résultats!D25)</f>
        <v>Joueur 18</v>
      </c>
    </row>
    <row r="20" spans="5:13" x14ac:dyDescent="0.25">
      <c r="E20" s="167"/>
      <c r="F20" s="158"/>
      <c r="G20" s="158"/>
      <c r="H20" s="158"/>
      <c r="I20" s="158"/>
      <c r="J20" s="158"/>
      <c r="K20" s="158">
        <f t="shared" si="0"/>
        <v>0</v>
      </c>
      <c r="L20" s="158"/>
      <c r="M20" s="168" t="str">
        <f>IF(ISBLANK(Résultats!D26),"Joueur 19",Résultats!D26)</f>
        <v>Joueur 19</v>
      </c>
    </row>
    <row r="21" spans="5:13" ht="15.75" thickBot="1" x14ac:dyDescent="0.3">
      <c r="E21" s="173"/>
      <c r="F21" s="174"/>
      <c r="G21" s="174"/>
      <c r="H21" s="174"/>
      <c r="I21" s="174"/>
      <c r="J21" s="174"/>
      <c r="K21" s="174">
        <f t="shared" si="0"/>
        <v>0</v>
      </c>
      <c r="L21" s="174"/>
      <c r="M21" s="175" t="str">
        <f>IF(ISBLANK(Résultats!D27),"Joueur 20",Résultats!D27)</f>
        <v>Joueur 20</v>
      </c>
    </row>
    <row r="22" spans="5:13" x14ac:dyDescent="0.25">
      <c r="E22" s="176" t="s">
        <v>43</v>
      </c>
    </row>
  </sheetData>
  <sheetProtection algorithmName="SHA-512" hashValue="xCZ60exm1ZDIBAAcB4hhyS3xhmu+IFJhKj7v1bcwBMtjYHe+z6e3NjNdkHJ/Zvkj2sN3jroLMMGY4PF102m1Vg==" saltValue="2fkEAI/5O4HqRtk17XgQpA==" spinCount="100000" sheet="1" objects="1" scenarios="1"/>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E1:M22"/>
  <sheetViews>
    <sheetView workbookViewId="0">
      <selection activeCell="E2" sqref="E2"/>
    </sheetView>
  </sheetViews>
  <sheetFormatPr baseColWidth="10" defaultColWidth="10.7109375" defaultRowHeight="15" x14ac:dyDescent="0.25"/>
  <cols>
    <col min="1" max="4" width="11" customWidth="1"/>
    <col min="5" max="5" width="7.140625" customWidth="1"/>
    <col min="6" max="6" width="7" customWidth="1"/>
    <col min="7" max="7" width="7.140625" customWidth="1"/>
    <col min="8" max="8" width="6.85546875" customWidth="1"/>
    <col min="9" max="9" width="8.140625" customWidth="1"/>
    <col min="10" max="10" width="7.140625" customWidth="1"/>
    <col min="13" max="13" width="32.42578125" customWidth="1"/>
  </cols>
  <sheetData>
    <row r="1" spans="5:13" ht="105" x14ac:dyDescent="0.25">
      <c r="E1" s="3" t="s">
        <v>50</v>
      </c>
      <c r="F1" s="4" t="s">
        <v>51</v>
      </c>
      <c r="G1" s="3" t="s">
        <v>52</v>
      </c>
      <c r="H1" s="4" t="s">
        <v>51</v>
      </c>
      <c r="I1" s="3" t="s">
        <v>53</v>
      </c>
      <c r="J1" s="4" t="s">
        <v>51</v>
      </c>
      <c r="K1" s="33" t="s">
        <v>47</v>
      </c>
      <c r="L1" s="9" t="s">
        <v>54</v>
      </c>
      <c r="M1" s="7"/>
    </row>
    <row r="2" spans="5:13" x14ac:dyDescent="0.25">
      <c r="E2" s="162"/>
      <c r="F2" s="163"/>
      <c r="G2" s="163"/>
      <c r="H2" s="163"/>
      <c r="I2" s="163"/>
      <c r="J2" s="163"/>
      <c r="K2" s="163">
        <f>MAX(E2+F2,G2+H2,I2+J2)</f>
        <v>0</v>
      </c>
      <c r="L2" s="163"/>
      <c r="M2" s="164" t="str">
        <f>IF(ISBLANK(Résultats!D8),"Joueur 1",Résultats!D8)</f>
        <v>Joueur 1</v>
      </c>
    </row>
    <row r="3" spans="5:13" x14ac:dyDescent="0.25">
      <c r="E3" s="165"/>
      <c r="F3" s="157"/>
      <c r="G3" s="157"/>
      <c r="H3" s="157"/>
      <c r="I3" s="157"/>
      <c r="J3" s="157"/>
      <c r="K3" s="157">
        <f t="shared" ref="K3:K21" si="0">MAX(E3+F3,G3+H3,I3+J3)</f>
        <v>0</v>
      </c>
      <c r="L3" s="157"/>
      <c r="M3" s="166" t="str">
        <f>IF(ISBLANK(Résultats!D9),"Joueur 2",Résultats!D9)</f>
        <v>Joueur 2</v>
      </c>
    </row>
    <row r="4" spans="5:13" x14ac:dyDescent="0.25">
      <c r="E4" s="167"/>
      <c r="F4" s="158"/>
      <c r="G4" s="158"/>
      <c r="H4" s="158"/>
      <c r="I4" s="158"/>
      <c r="J4" s="158"/>
      <c r="K4" s="158">
        <f t="shared" si="0"/>
        <v>0</v>
      </c>
      <c r="L4" s="158"/>
      <c r="M4" s="168" t="str">
        <f>IF(ISBLANK(Résultats!D10),"Joueur 3",Résultats!D10)</f>
        <v>Joueur 3</v>
      </c>
    </row>
    <row r="5" spans="5:13" x14ac:dyDescent="0.25">
      <c r="E5" s="169"/>
      <c r="F5" s="159"/>
      <c r="G5" s="159"/>
      <c r="H5" s="159"/>
      <c r="I5" s="159"/>
      <c r="J5" s="159"/>
      <c r="K5" s="159">
        <f t="shared" si="0"/>
        <v>0</v>
      </c>
      <c r="L5" s="159"/>
      <c r="M5" s="170" t="str">
        <f>IF(ISBLANK(Résultats!D11),"Joueur 4",Résultats!D11)</f>
        <v>Joueur 4</v>
      </c>
    </row>
    <row r="6" spans="5:13" x14ac:dyDescent="0.25">
      <c r="E6" s="171"/>
      <c r="F6" s="156"/>
      <c r="G6" s="156"/>
      <c r="H6" s="156"/>
      <c r="I6" s="156"/>
      <c r="J6" s="156"/>
      <c r="K6" s="156">
        <f t="shared" si="0"/>
        <v>0</v>
      </c>
      <c r="L6" s="156"/>
      <c r="M6" s="172" t="str">
        <f>IF(ISBLANK(Résultats!D12),"Joueur 5",Résultats!D12)</f>
        <v>Joueur 5</v>
      </c>
    </row>
    <row r="7" spans="5:13" x14ac:dyDescent="0.25">
      <c r="E7" s="165"/>
      <c r="F7" s="157"/>
      <c r="G7" s="157"/>
      <c r="H7" s="157"/>
      <c r="I7" s="157"/>
      <c r="J7" s="157"/>
      <c r="K7" s="157">
        <f t="shared" si="0"/>
        <v>0</v>
      </c>
      <c r="L7" s="157"/>
      <c r="M7" s="166" t="str">
        <f>IF(ISBLANK(Résultats!D13),"Joueur 6",Résultats!D13)</f>
        <v>Joueur 6</v>
      </c>
    </row>
    <row r="8" spans="5:13" x14ac:dyDescent="0.25">
      <c r="E8" s="167"/>
      <c r="F8" s="158"/>
      <c r="G8" s="158"/>
      <c r="H8" s="158"/>
      <c r="I8" s="158"/>
      <c r="J8" s="158"/>
      <c r="K8" s="158">
        <f t="shared" si="0"/>
        <v>0</v>
      </c>
      <c r="L8" s="158"/>
      <c r="M8" s="168" t="str">
        <f>IF(ISBLANK(Résultats!D14),"Joueur 7",Résultats!D14)</f>
        <v>Joueur 7</v>
      </c>
    </row>
    <row r="9" spans="5:13" x14ac:dyDescent="0.25">
      <c r="E9" s="169"/>
      <c r="F9" s="159"/>
      <c r="G9" s="159"/>
      <c r="H9" s="159"/>
      <c r="I9" s="159"/>
      <c r="J9" s="159"/>
      <c r="K9" s="159">
        <f t="shared" si="0"/>
        <v>0</v>
      </c>
      <c r="L9" s="159"/>
      <c r="M9" s="170" t="str">
        <f>IF(ISBLANK(Résultats!D15),"Joueur 8",Résultats!D15)</f>
        <v>Joueur 8</v>
      </c>
    </row>
    <row r="10" spans="5:13" x14ac:dyDescent="0.25">
      <c r="E10" s="171"/>
      <c r="F10" s="156"/>
      <c r="G10" s="156"/>
      <c r="H10" s="156"/>
      <c r="I10" s="156"/>
      <c r="J10" s="156"/>
      <c r="K10" s="156">
        <f t="shared" si="0"/>
        <v>0</v>
      </c>
      <c r="L10" s="156"/>
      <c r="M10" s="172" t="str">
        <f>IF(ISBLANK(Résultats!D16),"Joueur 9",Résultats!D16)</f>
        <v>Joueur 9</v>
      </c>
    </row>
    <row r="11" spans="5:13" x14ac:dyDescent="0.25">
      <c r="E11" s="165"/>
      <c r="F11" s="157"/>
      <c r="G11" s="157"/>
      <c r="H11" s="157"/>
      <c r="I11" s="157"/>
      <c r="J11" s="157"/>
      <c r="K11" s="157">
        <f t="shared" si="0"/>
        <v>0</v>
      </c>
      <c r="L11" s="157"/>
      <c r="M11" s="166" t="str">
        <f>IF(ISBLANK(Résultats!D17),"Joueur 10",Résultats!D17)</f>
        <v>Joueur 10</v>
      </c>
    </row>
    <row r="12" spans="5:13" x14ac:dyDescent="0.25">
      <c r="E12" s="167"/>
      <c r="F12" s="158"/>
      <c r="G12" s="158"/>
      <c r="H12" s="158"/>
      <c r="I12" s="158"/>
      <c r="J12" s="158"/>
      <c r="K12" s="158">
        <f t="shared" si="0"/>
        <v>0</v>
      </c>
      <c r="L12" s="158"/>
      <c r="M12" s="168" t="str">
        <f>IF(ISBLANK(Résultats!D18),"Joueur 11",Résultats!D18)</f>
        <v>Joueur 11</v>
      </c>
    </row>
    <row r="13" spans="5:13" x14ac:dyDescent="0.25">
      <c r="E13" s="169"/>
      <c r="F13" s="159"/>
      <c r="G13" s="159"/>
      <c r="H13" s="159"/>
      <c r="I13" s="159"/>
      <c r="J13" s="159"/>
      <c r="K13" s="159">
        <f t="shared" si="0"/>
        <v>0</v>
      </c>
      <c r="L13" s="159"/>
      <c r="M13" s="170" t="str">
        <f>IF(ISBLANK(Résultats!D19),"Joueur 12",Résultats!D19)</f>
        <v>Joueur 12</v>
      </c>
    </row>
    <row r="14" spans="5:13" x14ac:dyDescent="0.25">
      <c r="E14" s="171"/>
      <c r="F14" s="156"/>
      <c r="G14" s="156"/>
      <c r="H14" s="156"/>
      <c r="I14" s="156"/>
      <c r="J14" s="156"/>
      <c r="K14" s="156">
        <f t="shared" si="0"/>
        <v>0</v>
      </c>
      <c r="L14" s="156"/>
      <c r="M14" s="172" t="str">
        <f>IF(ISBLANK(Résultats!D20),"Joueur 13",Résultats!D20)</f>
        <v>Joueur 13</v>
      </c>
    </row>
    <row r="15" spans="5:13" x14ac:dyDescent="0.25">
      <c r="E15" s="165"/>
      <c r="F15" s="157"/>
      <c r="G15" s="157"/>
      <c r="H15" s="157"/>
      <c r="I15" s="157"/>
      <c r="J15" s="157"/>
      <c r="K15" s="157">
        <f t="shared" si="0"/>
        <v>0</v>
      </c>
      <c r="L15" s="157"/>
      <c r="M15" s="166" t="str">
        <f>IF(ISBLANK(Résultats!D21),"Joueur 14",Résultats!D21)</f>
        <v>Joueur 14</v>
      </c>
    </row>
    <row r="16" spans="5:13" x14ac:dyDescent="0.25">
      <c r="E16" s="167"/>
      <c r="F16" s="158"/>
      <c r="G16" s="158"/>
      <c r="H16" s="158"/>
      <c r="I16" s="158"/>
      <c r="J16" s="158"/>
      <c r="K16" s="158">
        <f t="shared" si="0"/>
        <v>0</v>
      </c>
      <c r="L16" s="158"/>
      <c r="M16" s="168" t="str">
        <f>IF(ISBLANK(Résultats!D22),"Joueur 15",Résultats!D22)</f>
        <v>Joueur 15</v>
      </c>
    </row>
    <row r="17" spans="5:13" x14ac:dyDescent="0.25">
      <c r="E17" s="169"/>
      <c r="F17" s="159"/>
      <c r="G17" s="159"/>
      <c r="H17" s="159"/>
      <c r="I17" s="159"/>
      <c r="J17" s="159"/>
      <c r="K17" s="159">
        <f t="shared" si="0"/>
        <v>0</v>
      </c>
      <c r="L17" s="159"/>
      <c r="M17" s="170" t="str">
        <f>IF(ISBLANK(Résultats!D23),"Joueur 16",Résultats!D23)</f>
        <v>Joueur 16</v>
      </c>
    </row>
    <row r="18" spans="5:13" x14ac:dyDescent="0.25">
      <c r="E18" s="171"/>
      <c r="F18" s="156"/>
      <c r="G18" s="156"/>
      <c r="H18" s="156"/>
      <c r="I18" s="156"/>
      <c r="J18" s="156"/>
      <c r="K18" s="156">
        <f t="shared" si="0"/>
        <v>0</v>
      </c>
      <c r="L18" s="156"/>
      <c r="M18" s="172" t="str">
        <f>IF(ISBLANK(Résultats!D24),"Joueur 17",Résultats!D24)</f>
        <v>Joueur 17</v>
      </c>
    </row>
    <row r="19" spans="5:13" x14ac:dyDescent="0.25">
      <c r="E19" s="165"/>
      <c r="F19" s="157"/>
      <c r="G19" s="157"/>
      <c r="H19" s="157"/>
      <c r="I19" s="157"/>
      <c r="J19" s="157"/>
      <c r="K19" s="157">
        <f t="shared" si="0"/>
        <v>0</v>
      </c>
      <c r="L19" s="157"/>
      <c r="M19" s="166" t="str">
        <f>IF(ISBLANK(Résultats!D25),"Joueur 18",Résultats!D25)</f>
        <v>Joueur 18</v>
      </c>
    </row>
    <row r="20" spans="5:13" x14ac:dyDescent="0.25">
      <c r="E20" s="167"/>
      <c r="F20" s="158"/>
      <c r="G20" s="158"/>
      <c r="H20" s="158"/>
      <c r="I20" s="158"/>
      <c r="J20" s="158"/>
      <c r="K20" s="158">
        <f t="shared" si="0"/>
        <v>0</v>
      </c>
      <c r="L20" s="158"/>
      <c r="M20" s="168" t="str">
        <f>IF(ISBLANK(Résultats!D26),"Joueur 19",Résultats!D26)</f>
        <v>Joueur 19</v>
      </c>
    </row>
    <row r="21" spans="5:13" ht="15.75" thickBot="1" x14ac:dyDescent="0.3">
      <c r="E21" s="173"/>
      <c r="F21" s="174"/>
      <c r="G21" s="174"/>
      <c r="H21" s="174"/>
      <c r="I21" s="174"/>
      <c r="J21" s="174"/>
      <c r="K21" s="174">
        <f t="shared" si="0"/>
        <v>0</v>
      </c>
      <c r="L21" s="174"/>
      <c r="M21" s="175" t="str">
        <f>IF(ISBLANK(Résultats!D27),"Joueur 20",Résultats!D27)</f>
        <v>Joueur 20</v>
      </c>
    </row>
    <row r="22" spans="5:13" x14ac:dyDescent="0.25">
      <c r="E22" s="176" t="s">
        <v>43</v>
      </c>
    </row>
  </sheetData>
  <sheetProtection algorithmName="SHA-512" hashValue="fXGC27HhxHIK3VAT5NTAdJtEl/b9eoHRbO0cSoKPQZHevUlGOmBuCGKaFq2ImzBer/xWSbfN4VejcweAIx+TOQ==" saltValue="HYTkJUUI4i5h4STVBsi7ww==" spinCount="100000" sheet="1" objects="1" scenarios="1"/>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E1:M22"/>
  <sheetViews>
    <sheetView workbookViewId="0">
      <selection activeCell="E2" sqref="E2"/>
    </sheetView>
  </sheetViews>
  <sheetFormatPr baseColWidth="10" defaultColWidth="10.7109375" defaultRowHeight="15" x14ac:dyDescent="0.25"/>
  <cols>
    <col min="1" max="4" width="11" customWidth="1"/>
    <col min="5" max="5" width="7.140625" customWidth="1"/>
    <col min="6" max="6" width="7" customWidth="1"/>
    <col min="7" max="7" width="7.140625" customWidth="1"/>
    <col min="8" max="8" width="6.85546875" customWidth="1"/>
    <col min="9" max="9" width="8.140625" customWidth="1"/>
    <col min="10" max="10" width="7.140625" customWidth="1"/>
    <col min="13" max="13" width="32.42578125" customWidth="1"/>
  </cols>
  <sheetData>
    <row r="1" spans="5:13" ht="105" x14ac:dyDescent="0.25">
      <c r="E1" s="3" t="s">
        <v>50</v>
      </c>
      <c r="F1" s="4" t="s">
        <v>51</v>
      </c>
      <c r="G1" s="3" t="s">
        <v>52</v>
      </c>
      <c r="H1" s="4" t="s">
        <v>51</v>
      </c>
      <c r="I1" s="3" t="s">
        <v>53</v>
      </c>
      <c r="J1" s="4" t="s">
        <v>51</v>
      </c>
      <c r="K1" s="33" t="s">
        <v>47</v>
      </c>
      <c r="L1" s="9" t="s">
        <v>54</v>
      </c>
      <c r="M1" s="7"/>
    </row>
    <row r="2" spans="5:13" x14ac:dyDescent="0.25">
      <c r="E2" s="162"/>
      <c r="F2" s="163"/>
      <c r="G2" s="163"/>
      <c r="H2" s="163"/>
      <c r="I2" s="163"/>
      <c r="J2" s="163"/>
      <c r="K2" s="163">
        <f>MAX(E2+F2,G2+H2,I2+J2)</f>
        <v>0</v>
      </c>
      <c r="L2" s="163"/>
      <c r="M2" s="164" t="str">
        <f>IF(ISBLANK(Résultats!D8),"Joueur 1",Résultats!D8)</f>
        <v>Joueur 1</v>
      </c>
    </row>
    <row r="3" spans="5:13" x14ac:dyDescent="0.25">
      <c r="E3" s="165"/>
      <c r="F3" s="157"/>
      <c r="G3" s="157"/>
      <c r="H3" s="157"/>
      <c r="I3" s="157"/>
      <c r="J3" s="157"/>
      <c r="K3" s="157">
        <f t="shared" ref="K3:K21" si="0">MAX(E3+F3,G3+H3,I3+J3)</f>
        <v>0</v>
      </c>
      <c r="L3" s="157"/>
      <c r="M3" s="166" t="str">
        <f>IF(ISBLANK(Résultats!D9),"Joueur 2",Résultats!D9)</f>
        <v>Joueur 2</v>
      </c>
    </row>
    <row r="4" spans="5:13" x14ac:dyDescent="0.25">
      <c r="E4" s="167"/>
      <c r="F4" s="158"/>
      <c r="G4" s="158"/>
      <c r="H4" s="158"/>
      <c r="I4" s="158"/>
      <c r="J4" s="158"/>
      <c r="K4" s="158">
        <f t="shared" si="0"/>
        <v>0</v>
      </c>
      <c r="L4" s="158"/>
      <c r="M4" s="168" t="str">
        <f>IF(ISBLANK(Résultats!D10),"Joueur 3",Résultats!D10)</f>
        <v>Joueur 3</v>
      </c>
    </row>
    <row r="5" spans="5:13" x14ac:dyDescent="0.25">
      <c r="E5" s="169"/>
      <c r="F5" s="159"/>
      <c r="G5" s="159"/>
      <c r="H5" s="159"/>
      <c r="I5" s="159"/>
      <c r="J5" s="159"/>
      <c r="K5" s="159">
        <f t="shared" si="0"/>
        <v>0</v>
      </c>
      <c r="L5" s="159"/>
      <c r="M5" s="170" t="str">
        <f>IF(ISBLANK(Résultats!D11),"Joueur 4",Résultats!D11)</f>
        <v>Joueur 4</v>
      </c>
    </row>
    <row r="6" spans="5:13" x14ac:dyDescent="0.25">
      <c r="E6" s="171"/>
      <c r="F6" s="156"/>
      <c r="G6" s="156"/>
      <c r="H6" s="156"/>
      <c r="I6" s="156"/>
      <c r="J6" s="156"/>
      <c r="K6" s="156">
        <f t="shared" si="0"/>
        <v>0</v>
      </c>
      <c r="L6" s="156"/>
      <c r="M6" s="172" t="str">
        <f>IF(ISBLANK(Résultats!D12),"Joueur 5",Résultats!D12)</f>
        <v>Joueur 5</v>
      </c>
    </row>
    <row r="7" spans="5:13" x14ac:dyDescent="0.25">
      <c r="E7" s="165"/>
      <c r="F7" s="157"/>
      <c r="G7" s="157"/>
      <c r="H7" s="157"/>
      <c r="I7" s="157"/>
      <c r="J7" s="157"/>
      <c r="K7" s="157">
        <f t="shared" si="0"/>
        <v>0</v>
      </c>
      <c r="L7" s="157"/>
      <c r="M7" s="166" t="str">
        <f>IF(ISBLANK(Résultats!D13),"Joueur 6",Résultats!D13)</f>
        <v>Joueur 6</v>
      </c>
    </row>
    <row r="8" spans="5:13" x14ac:dyDescent="0.25">
      <c r="E8" s="167"/>
      <c r="F8" s="158"/>
      <c r="G8" s="158"/>
      <c r="H8" s="158"/>
      <c r="I8" s="158"/>
      <c r="J8" s="158"/>
      <c r="K8" s="158">
        <f t="shared" si="0"/>
        <v>0</v>
      </c>
      <c r="L8" s="158"/>
      <c r="M8" s="168" t="str">
        <f>IF(ISBLANK(Résultats!D14),"Joueur 7",Résultats!D14)</f>
        <v>Joueur 7</v>
      </c>
    </row>
    <row r="9" spans="5:13" x14ac:dyDescent="0.25">
      <c r="E9" s="169"/>
      <c r="F9" s="159"/>
      <c r="G9" s="159"/>
      <c r="H9" s="159"/>
      <c r="I9" s="159"/>
      <c r="J9" s="159"/>
      <c r="K9" s="159">
        <f t="shared" si="0"/>
        <v>0</v>
      </c>
      <c r="L9" s="159"/>
      <c r="M9" s="170" t="str">
        <f>IF(ISBLANK(Résultats!D15),"Joueur 8",Résultats!D15)</f>
        <v>Joueur 8</v>
      </c>
    </row>
    <row r="10" spans="5:13" x14ac:dyDescent="0.25">
      <c r="E10" s="171"/>
      <c r="F10" s="156"/>
      <c r="G10" s="156"/>
      <c r="H10" s="156"/>
      <c r="I10" s="156"/>
      <c r="J10" s="156"/>
      <c r="K10" s="156">
        <f t="shared" si="0"/>
        <v>0</v>
      </c>
      <c r="L10" s="156"/>
      <c r="M10" s="172" t="str">
        <f>IF(ISBLANK(Résultats!D16),"Joueur 9",Résultats!D16)</f>
        <v>Joueur 9</v>
      </c>
    </row>
    <row r="11" spans="5:13" x14ac:dyDescent="0.25">
      <c r="E11" s="165"/>
      <c r="F11" s="157"/>
      <c r="G11" s="157"/>
      <c r="H11" s="157"/>
      <c r="I11" s="157"/>
      <c r="J11" s="157"/>
      <c r="K11" s="157">
        <f t="shared" si="0"/>
        <v>0</v>
      </c>
      <c r="L11" s="157"/>
      <c r="M11" s="166" t="str">
        <f>IF(ISBLANK(Résultats!D17),"Joueur 10",Résultats!D17)</f>
        <v>Joueur 10</v>
      </c>
    </row>
    <row r="12" spans="5:13" x14ac:dyDescent="0.25">
      <c r="E12" s="167"/>
      <c r="F12" s="158"/>
      <c r="G12" s="158"/>
      <c r="H12" s="158"/>
      <c r="I12" s="158"/>
      <c r="J12" s="158"/>
      <c r="K12" s="158">
        <f t="shared" si="0"/>
        <v>0</v>
      </c>
      <c r="L12" s="158"/>
      <c r="M12" s="168" t="str">
        <f>IF(ISBLANK(Résultats!D18),"Joueur 11",Résultats!D18)</f>
        <v>Joueur 11</v>
      </c>
    </row>
    <row r="13" spans="5:13" x14ac:dyDescent="0.25">
      <c r="E13" s="169"/>
      <c r="F13" s="159"/>
      <c r="G13" s="159"/>
      <c r="H13" s="159"/>
      <c r="I13" s="159"/>
      <c r="J13" s="159"/>
      <c r="K13" s="159">
        <f t="shared" si="0"/>
        <v>0</v>
      </c>
      <c r="L13" s="159"/>
      <c r="M13" s="170" t="str">
        <f>IF(ISBLANK(Résultats!D19),"Joueur 12",Résultats!D19)</f>
        <v>Joueur 12</v>
      </c>
    </row>
    <row r="14" spans="5:13" x14ac:dyDescent="0.25">
      <c r="E14" s="171"/>
      <c r="F14" s="156"/>
      <c r="G14" s="156"/>
      <c r="H14" s="156"/>
      <c r="I14" s="156"/>
      <c r="J14" s="156"/>
      <c r="K14" s="156">
        <f t="shared" si="0"/>
        <v>0</v>
      </c>
      <c r="L14" s="156"/>
      <c r="M14" s="172" t="str">
        <f>IF(ISBLANK(Résultats!D20),"Joueur 13",Résultats!D20)</f>
        <v>Joueur 13</v>
      </c>
    </row>
    <row r="15" spans="5:13" x14ac:dyDescent="0.25">
      <c r="E15" s="165"/>
      <c r="F15" s="157"/>
      <c r="G15" s="157"/>
      <c r="H15" s="157"/>
      <c r="I15" s="157"/>
      <c r="J15" s="157"/>
      <c r="K15" s="157">
        <f t="shared" si="0"/>
        <v>0</v>
      </c>
      <c r="L15" s="157"/>
      <c r="M15" s="166" t="str">
        <f>IF(ISBLANK(Résultats!D21),"Joueur 14",Résultats!D21)</f>
        <v>Joueur 14</v>
      </c>
    </row>
    <row r="16" spans="5:13" x14ac:dyDescent="0.25">
      <c r="E16" s="167"/>
      <c r="F16" s="158"/>
      <c r="G16" s="158"/>
      <c r="H16" s="158"/>
      <c r="I16" s="158"/>
      <c r="J16" s="158"/>
      <c r="K16" s="158">
        <f t="shared" si="0"/>
        <v>0</v>
      </c>
      <c r="L16" s="158"/>
      <c r="M16" s="168" t="str">
        <f>IF(ISBLANK(Résultats!D22),"Joueur 15",Résultats!D22)</f>
        <v>Joueur 15</v>
      </c>
    </row>
    <row r="17" spans="5:13" x14ac:dyDescent="0.25">
      <c r="E17" s="169"/>
      <c r="F17" s="159"/>
      <c r="G17" s="159"/>
      <c r="H17" s="159"/>
      <c r="I17" s="159"/>
      <c r="J17" s="159"/>
      <c r="K17" s="159">
        <f t="shared" si="0"/>
        <v>0</v>
      </c>
      <c r="L17" s="159"/>
      <c r="M17" s="170" t="str">
        <f>IF(ISBLANK(Résultats!D23),"Joueur 16",Résultats!D23)</f>
        <v>Joueur 16</v>
      </c>
    </row>
    <row r="18" spans="5:13" x14ac:dyDescent="0.25">
      <c r="E18" s="171"/>
      <c r="F18" s="156"/>
      <c r="G18" s="156"/>
      <c r="H18" s="156"/>
      <c r="I18" s="156"/>
      <c r="J18" s="156"/>
      <c r="K18" s="156">
        <f t="shared" si="0"/>
        <v>0</v>
      </c>
      <c r="L18" s="156"/>
      <c r="M18" s="172" t="str">
        <f>IF(ISBLANK(Résultats!D24),"Joueur 17",Résultats!D24)</f>
        <v>Joueur 17</v>
      </c>
    </row>
    <row r="19" spans="5:13" x14ac:dyDescent="0.25">
      <c r="E19" s="165"/>
      <c r="F19" s="157"/>
      <c r="G19" s="157"/>
      <c r="H19" s="157"/>
      <c r="I19" s="157"/>
      <c r="J19" s="157"/>
      <c r="K19" s="157">
        <f t="shared" si="0"/>
        <v>0</v>
      </c>
      <c r="L19" s="157"/>
      <c r="M19" s="166" t="str">
        <f>IF(ISBLANK(Résultats!D25),"Joueur 18",Résultats!D25)</f>
        <v>Joueur 18</v>
      </c>
    </row>
    <row r="20" spans="5:13" x14ac:dyDescent="0.25">
      <c r="E20" s="167"/>
      <c r="F20" s="158"/>
      <c r="G20" s="158"/>
      <c r="H20" s="158"/>
      <c r="I20" s="158"/>
      <c r="J20" s="158"/>
      <c r="K20" s="158">
        <f t="shared" si="0"/>
        <v>0</v>
      </c>
      <c r="L20" s="158"/>
      <c r="M20" s="168" t="str">
        <f>IF(ISBLANK(Résultats!D26),"Joueur 19",Résultats!D26)</f>
        <v>Joueur 19</v>
      </c>
    </row>
    <row r="21" spans="5:13" ht="15.75" thickBot="1" x14ac:dyDescent="0.3">
      <c r="E21" s="173"/>
      <c r="F21" s="174"/>
      <c r="G21" s="174"/>
      <c r="H21" s="174"/>
      <c r="I21" s="174"/>
      <c r="J21" s="174"/>
      <c r="K21" s="174">
        <f t="shared" si="0"/>
        <v>0</v>
      </c>
      <c r="L21" s="174"/>
      <c r="M21" s="175" t="str">
        <f>IF(ISBLANK(Résultats!D27),"Joueur 20",Résultats!D27)</f>
        <v>Joueur 20</v>
      </c>
    </row>
    <row r="22" spans="5:13" x14ac:dyDescent="0.25">
      <c r="E22" s="176" t="s">
        <v>43</v>
      </c>
    </row>
  </sheetData>
  <sheetProtection algorithmName="SHA-512" hashValue="FkHvKexhe1lCtHIdfNdqFyzq0pmezRv4NuIlOnhrUrK5uPmOyxJxDKLh2MoeIPuxKLb/ND64c0ngoClmWKV8Eg==" saltValue="JnsVFxcxQb6EJPG2c5bmFQ==" spinCount="100000" sheet="1" objects="1" scenarios="1"/>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E1:M22"/>
  <sheetViews>
    <sheetView workbookViewId="0">
      <selection activeCell="E2" sqref="E2"/>
    </sheetView>
  </sheetViews>
  <sheetFormatPr baseColWidth="10" defaultColWidth="10.7109375" defaultRowHeight="15" x14ac:dyDescent="0.25"/>
  <cols>
    <col min="1" max="4" width="11" customWidth="1"/>
    <col min="5" max="5" width="7.140625" customWidth="1"/>
    <col min="6" max="6" width="7" customWidth="1"/>
    <col min="7" max="7" width="7.140625" customWidth="1"/>
    <col min="8" max="8" width="6.85546875" customWidth="1"/>
    <col min="9" max="9" width="8.140625" customWidth="1"/>
    <col min="10" max="10" width="7.140625" customWidth="1"/>
    <col min="13" max="13" width="32.42578125" customWidth="1"/>
  </cols>
  <sheetData>
    <row r="1" spans="5:13" ht="105" x14ac:dyDescent="0.25">
      <c r="E1" s="3" t="s">
        <v>50</v>
      </c>
      <c r="F1" s="4" t="s">
        <v>51</v>
      </c>
      <c r="G1" s="3" t="s">
        <v>52</v>
      </c>
      <c r="H1" s="4" t="s">
        <v>51</v>
      </c>
      <c r="I1" s="3" t="s">
        <v>53</v>
      </c>
      <c r="J1" s="4" t="s">
        <v>51</v>
      </c>
      <c r="K1" s="33" t="s">
        <v>47</v>
      </c>
      <c r="L1" s="9" t="s">
        <v>54</v>
      </c>
      <c r="M1" s="7"/>
    </row>
    <row r="2" spans="5:13" x14ac:dyDescent="0.25">
      <c r="E2" s="162"/>
      <c r="F2" s="163"/>
      <c r="G2" s="163"/>
      <c r="H2" s="163"/>
      <c r="I2" s="163"/>
      <c r="J2" s="163"/>
      <c r="K2" s="163">
        <f>MAX(E2+F2,G2+H2,I2+J2)</f>
        <v>0</v>
      </c>
      <c r="L2" s="163"/>
      <c r="M2" s="164" t="str">
        <f>IF(ISBLANK(Résultats!D8),"Joueur 1",Résultats!D8)</f>
        <v>Joueur 1</v>
      </c>
    </row>
    <row r="3" spans="5:13" x14ac:dyDescent="0.25">
      <c r="E3" s="165"/>
      <c r="F3" s="157"/>
      <c r="G3" s="157"/>
      <c r="H3" s="157"/>
      <c r="I3" s="157"/>
      <c r="J3" s="157"/>
      <c r="K3" s="157">
        <f t="shared" ref="K3:K21" si="0">MAX(E3+F3,G3+H3,I3+J3)</f>
        <v>0</v>
      </c>
      <c r="L3" s="157"/>
      <c r="M3" s="166" t="str">
        <f>IF(ISBLANK(Résultats!D9),"Joueur 2",Résultats!D9)</f>
        <v>Joueur 2</v>
      </c>
    </row>
    <row r="4" spans="5:13" x14ac:dyDescent="0.25">
      <c r="E4" s="167"/>
      <c r="F4" s="158"/>
      <c r="G4" s="158"/>
      <c r="H4" s="158"/>
      <c r="I4" s="158"/>
      <c r="J4" s="158"/>
      <c r="K4" s="158">
        <f t="shared" si="0"/>
        <v>0</v>
      </c>
      <c r="L4" s="158"/>
      <c r="M4" s="168" t="str">
        <f>IF(ISBLANK(Résultats!D10),"Joueur 3",Résultats!D10)</f>
        <v>Joueur 3</v>
      </c>
    </row>
    <row r="5" spans="5:13" x14ac:dyDescent="0.25">
      <c r="E5" s="169"/>
      <c r="F5" s="159"/>
      <c r="G5" s="159"/>
      <c r="H5" s="159"/>
      <c r="I5" s="159"/>
      <c r="J5" s="159"/>
      <c r="K5" s="159">
        <f t="shared" si="0"/>
        <v>0</v>
      </c>
      <c r="L5" s="159"/>
      <c r="M5" s="170" t="str">
        <f>IF(ISBLANK(Résultats!D11),"Joueur 4",Résultats!D11)</f>
        <v>Joueur 4</v>
      </c>
    </row>
    <row r="6" spans="5:13" x14ac:dyDescent="0.25">
      <c r="E6" s="171"/>
      <c r="F6" s="156"/>
      <c r="G6" s="156"/>
      <c r="H6" s="156"/>
      <c r="I6" s="156"/>
      <c r="J6" s="156"/>
      <c r="K6" s="156">
        <f t="shared" si="0"/>
        <v>0</v>
      </c>
      <c r="L6" s="156"/>
      <c r="M6" s="172" t="str">
        <f>IF(ISBLANK(Résultats!D12),"Joueur 5",Résultats!D12)</f>
        <v>Joueur 5</v>
      </c>
    </row>
    <row r="7" spans="5:13" x14ac:dyDescent="0.25">
      <c r="E7" s="165"/>
      <c r="F7" s="157"/>
      <c r="G7" s="157"/>
      <c r="H7" s="157"/>
      <c r="I7" s="157"/>
      <c r="J7" s="157"/>
      <c r="K7" s="157">
        <f t="shared" si="0"/>
        <v>0</v>
      </c>
      <c r="L7" s="157"/>
      <c r="M7" s="166" t="str">
        <f>IF(ISBLANK(Résultats!D13),"Joueur 6",Résultats!D13)</f>
        <v>Joueur 6</v>
      </c>
    </row>
    <row r="8" spans="5:13" x14ac:dyDescent="0.25">
      <c r="E8" s="167"/>
      <c r="F8" s="158"/>
      <c r="G8" s="158"/>
      <c r="H8" s="158"/>
      <c r="I8" s="158"/>
      <c r="J8" s="158"/>
      <c r="K8" s="158">
        <f t="shared" si="0"/>
        <v>0</v>
      </c>
      <c r="L8" s="158"/>
      <c r="M8" s="168" t="str">
        <f>IF(ISBLANK(Résultats!D14),"Joueur 7",Résultats!D14)</f>
        <v>Joueur 7</v>
      </c>
    </row>
    <row r="9" spans="5:13" x14ac:dyDescent="0.25">
      <c r="E9" s="169"/>
      <c r="F9" s="159"/>
      <c r="G9" s="159"/>
      <c r="H9" s="159"/>
      <c r="I9" s="159"/>
      <c r="J9" s="159"/>
      <c r="K9" s="159">
        <f t="shared" si="0"/>
        <v>0</v>
      </c>
      <c r="L9" s="159"/>
      <c r="M9" s="170" t="str">
        <f>IF(ISBLANK(Résultats!D15),"Joueur 8",Résultats!D15)</f>
        <v>Joueur 8</v>
      </c>
    </row>
    <row r="10" spans="5:13" x14ac:dyDescent="0.25">
      <c r="E10" s="171"/>
      <c r="F10" s="156"/>
      <c r="G10" s="156"/>
      <c r="H10" s="156"/>
      <c r="I10" s="156"/>
      <c r="J10" s="156"/>
      <c r="K10" s="156">
        <f t="shared" si="0"/>
        <v>0</v>
      </c>
      <c r="L10" s="156"/>
      <c r="M10" s="172" t="str">
        <f>IF(ISBLANK(Résultats!D16),"Joueur 9",Résultats!D16)</f>
        <v>Joueur 9</v>
      </c>
    </row>
    <row r="11" spans="5:13" x14ac:dyDescent="0.25">
      <c r="E11" s="165"/>
      <c r="F11" s="157"/>
      <c r="G11" s="157"/>
      <c r="H11" s="157"/>
      <c r="I11" s="157"/>
      <c r="J11" s="157"/>
      <c r="K11" s="157">
        <f t="shared" si="0"/>
        <v>0</v>
      </c>
      <c r="L11" s="157"/>
      <c r="M11" s="166" t="str">
        <f>IF(ISBLANK(Résultats!D17),"Joueur 10",Résultats!D17)</f>
        <v>Joueur 10</v>
      </c>
    </row>
    <row r="12" spans="5:13" x14ac:dyDescent="0.25">
      <c r="E12" s="167"/>
      <c r="F12" s="158"/>
      <c r="G12" s="158"/>
      <c r="H12" s="158"/>
      <c r="I12" s="158"/>
      <c r="J12" s="158"/>
      <c r="K12" s="158">
        <f t="shared" si="0"/>
        <v>0</v>
      </c>
      <c r="L12" s="158"/>
      <c r="M12" s="168" t="str">
        <f>IF(ISBLANK(Résultats!D18),"Joueur 11",Résultats!D18)</f>
        <v>Joueur 11</v>
      </c>
    </row>
    <row r="13" spans="5:13" x14ac:dyDescent="0.25">
      <c r="E13" s="169"/>
      <c r="F13" s="159"/>
      <c r="G13" s="159"/>
      <c r="H13" s="159"/>
      <c r="I13" s="159"/>
      <c r="J13" s="159"/>
      <c r="K13" s="159">
        <f t="shared" si="0"/>
        <v>0</v>
      </c>
      <c r="L13" s="159"/>
      <c r="M13" s="170" t="str">
        <f>IF(ISBLANK(Résultats!D19),"Joueur 12",Résultats!D19)</f>
        <v>Joueur 12</v>
      </c>
    </row>
    <row r="14" spans="5:13" x14ac:dyDescent="0.25">
      <c r="E14" s="171"/>
      <c r="F14" s="156"/>
      <c r="G14" s="156"/>
      <c r="H14" s="156"/>
      <c r="I14" s="156"/>
      <c r="J14" s="156"/>
      <c r="K14" s="156">
        <f t="shared" si="0"/>
        <v>0</v>
      </c>
      <c r="L14" s="156"/>
      <c r="M14" s="172" t="str">
        <f>IF(ISBLANK(Résultats!D20),"Joueur 13",Résultats!D20)</f>
        <v>Joueur 13</v>
      </c>
    </row>
    <row r="15" spans="5:13" x14ac:dyDescent="0.25">
      <c r="E15" s="165"/>
      <c r="F15" s="157"/>
      <c r="G15" s="157"/>
      <c r="H15" s="157"/>
      <c r="I15" s="157"/>
      <c r="J15" s="157"/>
      <c r="K15" s="157">
        <f t="shared" si="0"/>
        <v>0</v>
      </c>
      <c r="L15" s="157"/>
      <c r="M15" s="166" t="str">
        <f>IF(ISBLANK(Résultats!D21),"Joueur 14",Résultats!D21)</f>
        <v>Joueur 14</v>
      </c>
    </row>
    <row r="16" spans="5:13" x14ac:dyDescent="0.25">
      <c r="E16" s="167"/>
      <c r="F16" s="158"/>
      <c r="G16" s="158"/>
      <c r="H16" s="158"/>
      <c r="I16" s="158"/>
      <c r="J16" s="158"/>
      <c r="K16" s="158">
        <f t="shared" si="0"/>
        <v>0</v>
      </c>
      <c r="L16" s="158"/>
      <c r="M16" s="168" t="str">
        <f>IF(ISBLANK(Résultats!D22),"Joueur 15",Résultats!D22)</f>
        <v>Joueur 15</v>
      </c>
    </row>
    <row r="17" spans="5:13" x14ac:dyDescent="0.25">
      <c r="E17" s="169"/>
      <c r="F17" s="159"/>
      <c r="G17" s="159"/>
      <c r="H17" s="159"/>
      <c r="I17" s="159"/>
      <c r="J17" s="159"/>
      <c r="K17" s="159">
        <f t="shared" si="0"/>
        <v>0</v>
      </c>
      <c r="L17" s="159"/>
      <c r="M17" s="170" t="str">
        <f>IF(ISBLANK(Résultats!D23),"Joueur 16",Résultats!D23)</f>
        <v>Joueur 16</v>
      </c>
    </row>
    <row r="18" spans="5:13" x14ac:dyDescent="0.25">
      <c r="E18" s="171"/>
      <c r="F18" s="156"/>
      <c r="G18" s="156"/>
      <c r="H18" s="156"/>
      <c r="I18" s="156"/>
      <c r="J18" s="156"/>
      <c r="K18" s="156">
        <f t="shared" si="0"/>
        <v>0</v>
      </c>
      <c r="L18" s="156"/>
      <c r="M18" s="172" t="str">
        <f>IF(ISBLANK(Résultats!D24),"Joueur 17",Résultats!D24)</f>
        <v>Joueur 17</v>
      </c>
    </row>
    <row r="19" spans="5:13" x14ac:dyDescent="0.25">
      <c r="E19" s="165"/>
      <c r="F19" s="157"/>
      <c r="G19" s="157"/>
      <c r="H19" s="157"/>
      <c r="I19" s="157"/>
      <c r="J19" s="157"/>
      <c r="K19" s="157">
        <f t="shared" si="0"/>
        <v>0</v>
      </c>
      <c r="L19" s="157"/>
      <c r="M19" s="166" t="str">
        <f>IF(ISBLANK(Résultats!D25),"Joueur 18",Résultats!D25)</f>
        <v>Joueur 18</v>
      </c>
    </row>
    <row r="20" spans="5:13" x14ac:dyDescent="0.25">
      <c r="E20" s="167"/>
      <c r="F20" s="158"/>
      <c r="G20" s="158"/>
      <c r="H20" s="158"/>
      <c r="I20" s="158"/>
      <c r="J20" s="158"/>
      <c r="K20" s="158">
        <f t="shared" si="0"/>
        <v>0</v>
      </c>
      <c r="L20" s="158"/>
      <c r="M20" s="168" t="str">
        <f>IF(ISBLANK(Résultats!D26),"Joueur 19",Résultats!D26)</f>
        <v>Joueur 19</v>
      </c>
    </row>
    <row r="21" spans="5:13" ht="15.75" thickBot="1" x14ac:dyDescent="0.3">
      <c r="E21" s="173"/>
      <c r="F21" s="174"/>
      <c r="G21" s="174"/>
      <c r="H21" s="174"/>
      <c r="I21" s="174"/>
      <c r="J21" s="174"/>
      <c r="K21" s="174">
        <f t="shared" si="0"/>
        <v>0</v>
      </c>
      <c r="L21" s="174"/>
      <c r="M21" s="175" t="str">
        <f>IF(ISBLANK(Résultats!D27),"Joueur 20",Résultats!D27)</f>
        <v>Joueur 20</v>
      </c>
    </row>
    <row r="22" spans="5:13" x14ac:dyDescent="0.25">
      <c r="E22" s="176" t="s">
        <v>43</v>
      </c>
    </row>
  </sheetData>
  <sheetProtection algorithmName="SHA-512" hashValue="YFwu0OpVh3Dzir/dy3IItTDqJt8SQ+hwIIjkwd3EvHdmrwkdg0/SRJLo/JS8VHqwea20cmam7SVCQ1eoqaDGEw==" saltValue="1dz0oBJtfm4lHXQEk2fvDw==" spinCount="100000" sheet="1" objects="1" scenarios="1"/>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J51"/>
  <sheetViews>
    <sheetView topLeftCell="A11" workbookViewId="0">
      <selection activeCell="H36" sqref="H36"/>
    </sheetView>
  </sheetViews>
  <sheetFormatPr baseColWidth="10" defaultColWidth="10.7109375" defaultRowHeight="15" x14ac:dyDescent="0.25"/>
  <cols>
    <col min="1" max="1" width="14.42578125" customWidth="1"/>
    <col min="8" max="8" width="17" bestFit="1" customWidth="1"/>
  </cols>
  <sheetData>
    <row r="1" spans="1:10" ht="112.5" customHeight="1" thickBot="1" x14ac:dyDescent="0.3">
      <c r="A1" s="246" t="s">
        <v>55</v>
      </c>
      <c r="B1" s="247"/>
      <c r="C1" s="247"/>
      <c r="D1" s="247"/>
      <c r="E1" s="247"/>
      <c r="F1" s="247"/>
      <c r="G1" s="247"/>
      <c r="H1" s="247"/>
      <c r="I1" s="247"/>
      <c r="J1" s="248"/>
    </row>
    <row r="2" spans="1:10" ht="15.75" thickBot="1" x14ac:dyDescent="0.3">
      <c r="A2" s="61" t="s">
        <v>56</v>
      </c>
      <c r="B2" s="231" t="str">
        <f>IF(ISBLANK(Résultats!A8),"",Résultats!A8)</f>
        <v/>
      </c>
      <c r="C2" s="232"/>
      <c r="D2" s="232"/>
      <c r="E2" s="232"/>
      <c r="F2" s="232"/>
      <c r="G2" s="233"/>
      <c r="H2" s="62" t="s">
        <v>57</v>
      </c>
      <c r="I2" s="229" t="str">
        <f>IF(ISBLANK(Résultats!D8),"",Résultats!D8)</f>
        <v/>
      </c>
      <c r="J2" s="230"/>
    </row>
    <row r="3" spans="1:10" ht="15.75" thickBot="1" x14ac:dyDescent="0.3">
      <c r="A3" s="61" t="s">
        <v>58</v>
      </c>
      <c r="B3" s="62"/>
      <c r="C3" s="229" t="str">
        <f>IF(ISBLANK(Résultats!G8),"",Résultats!G8)</f>
        <v/>
      </c>
      <c r="D3" s="234"/>
      <c r="E3" s="234"/>
      <c r="F3" s="234"/>
      <c r="G3" s="230"/>
      <c r="H3" s="62" t="s">
        <v>59</v>
      </c>
      <c r="I3" s="229" t="str">
        <f>IF(Résultats!F8="X"," moins de 21 ans","")</f>
        <v/>
      </c>
      <c r="J3" s="230"/>
    </row>
    <row r="4" spans="1:10" ht="15.75" thickBot="1" x14ac:dyDescent="0.3">
      <c r="A4" s="61" t="s">
        <v>29</v>
      </c>
      <c r="B4" s="62"/>
      <c r="C4" s="229" t="str">
        <f>IF(ISBLANK(Résultats!C2),"",Résultats!C2)</f>
        <v xml:space="preserve"> </v>
      </c>
      <c r="D4" s="234"/>
      <c r="E4" s="234"/>
      <c r="F4" s="234"/>
      <c r="G4" s="230"/>
      <c r="H4" s="62" t="s">
        <v>60</v>
      </c>
      <c r="I4" s="229" t="str">
        <f>IF(ISBLANK(Résultats!J2),"",Résultats!J2)</f>
        <v/>
      </c>
      <c r="J4" s="230"/>
    </row>
    <row r="5" spans="1:10" x14ac:dyDescent="0.25">
      <c r="A5" s="61" t="s">
        <v>61</v>
      </c>
      <c r="B5" s="62"/>
      <c r="C5" s="62"/>
      <c r="D5" s="62"/>
      <c r="E5" s="62"/>
      <c r="F5" s="62"/>
      <c r="G5" s="62"/>
      <c r="H5" s="62"/>
      <c r="I5" s="62"/>
      <c r="J5" s="63"/>
    </row>
    <row r="6" spans="1:10" x14ac:dyDescent="0.25">
      <c r="A6" s="61" t="s">
        <v>62</v>
      </c>
      <c r="B6" s="62"/>
      <c r="C6" s="62"/>
      <c r="D6" s="62"/>
      <c r="E6" s="62"/>
      <c r="F6" s="62"/>
      <c r="G6" s="62"/>
      <c r="H6" s="62"/>
      <c r="I6" s="62"/>
      <c r="J6" s="63"/>
    </row>
    <row r="7" spans="1:10" x14ac:dyDescent="0.25">
      <c r="A7" s="61" t="s">
        <v>63</v>
      </c>
      <c r="B7" s="62"/>
      <c r="C7" s="62"/>
      <c r="D7" s="62"/>
      <c r="E7" s="62"/>
      <c r="F7" s="62"/>
      <c r="G7" s="62"/>
      <c r="H7" s="62"/>
      <c r="I7" s="62"/>
      <c r="J7" s="63"/>
    </row>
    <row r="8" spans="1:10" x14ac:dyDescent="0.25">
      <c r="A8" s="61" t="s">
        <v>64</v>
      </c>
      <c r="B8" s="62"/>
      <c r="C8" s="62"/>
      <c r="D8" s="62"/>
      <c r="E8" s="62"/>
      <c r="F8" s="62"/>
      <c r="G8" s="62"/>
      <c r="H8" s="62"/>
      <c r="I8" s="62"/>
      <c r="J8" s="63"/>
    </row>
    <row r="9" spans="1:10" x14ac:dyDescent="0.25">
      <c r="A9" s="61" t="s">
        <v>65</v>
      </c>
      <c r="B9" s="62"/>
      <c r="C9" s="62"/>
      <c r="D9" s="62"/>
      <c r="E9" s="62"/>
      <c r="F9" s="62"/>
      <c r="G9" s="62"/>
      <c r="H9" s="62"/>
      <c r="I9" s="62"/>
      <c r="J9" s="63"/>
    </row>
    <row r="10" spans="1:10" x14ac:dyDescent="0.25">
      <c r="A10" s="64" t="s">
        <v>66</v>
      </c>
      <c r="B10" s="65"/>
      <c r="C10" s="65"/>
      <c r="D10" s="65"/>
      <c r="E10" s="65"/>
      <c r="F10" s="65"/>
      <c r="G10" s="65"/>
      <c r="H10" s="65"/>
      <c r="I10" s="65"/>
      <c r="J10" s="63"/>
    </row>
    <row r="11" spans="1:10" ht="60" x14ac:dyDescent="0.25">
      <c r="A11" s="66" t="s">
        <v>67</v>
      </c>
      <c r="B11" s="251" t="s">
        <v>44</v>
      </c>
      <c r="C11" s="252"/>
      <c r="D11" s="251" t="s">
        <v>45</v>
      </c>
      <c r="E11" s="252"/>
      <c r="F11" s="251" t="s">
        <v>46</v>
      </c>
      <c r="G11" s="252"/>
      <c r="H11" s="67" t="s">
        <v>47</v>
      </c>
      <c r="I11" s="68" t="s">
        <v>68</v>
      </c>
      <c r="J11" s="69" t="s">
        <v>69</v>
      </c>
    </row>
    <row r="12" spans="1:10" x14ac:dyDescent="0.25">
      <c r="A12" s="70">
        <v>1</v>
      </c>
      <c r="B12" s="249">
        <f>'Fig1'!E2</f>
        <v>0</v>
      </c>
      <c r="C12" s="250"/>
      <c r="D12" s="249">
        <f>'Fig1'!F2</f>
        <v>0</v>
      </c>
      <c r="E12" s="250"/>
      <c r="F12" s="249">
        <f>'Fig1'!G2</f>
        <v>0</v>
      </c>
      <c r="G12" s="250"/>
      <c r="H12" s="71">
        <f>'Fig1'!H2</f>
        <v>0</v>
      </c>
      <c r="I12" s="72">
        <f>'Fig1'!I2</f>
        <v>0</v>
      </c>
      <c r="J12" s="88" t="str">
        <f>IF( I13=0," ",I12)</f>
        <v xml:space="preserve"> </v>
      </c>
    </row>
    <row r="13" spans="1:10" x14ac:dyDescent="0.25">
      <c r="A13" s="70">
        <v>2</v>
      </c>
      <c r="B13" s="249">
        <f>'Fig2'!E$2</f>
        <v>0</v>
      </c>
      <c r="C13" s="250"/>
      <c r="D13" s="249">
        <f>'Fig2'!F$2</f>
        <v>0</v>
      </c>
      <c r="E13" s="250"/>
      <c r="F13" s="249">
        <f>'Fig2'!G$2</f>
        <v>0</v>
      </c>
      <c r="G13" s="250"/>
      <c r="H13" s="71">
        <f>'Fig2'!H$2</f>
        <v>0</v>
      </c>
      <c r="I13" s="72">
        <f>'Fig2'!I$2</f>
        <v>0</v>
      </c>
      <c r="J13" s="88" t="str">
        <f>IF(I13&lt;&gt;0,SUM(I$12:I13)/COUNT(I$12:I13)," ")</f>
        <v xml:space="preserve"> </v>
      </c>
    </row>
    <row r="14" spans="1:10" x14ac:dyDescent="0.25">
      <c r="A14" s="70">
        <v>3</v>
      </c>
      <c r="B14" s="249">
        <f>'Fig3'!E$2</f>
        <v>0</v>
      </c>
      <c r="C14" s="250"/>
      <c r="D14" s="249">
        <f>'Fig3'!F$2</f>
        <v>0</v>
      </c>
      <c r="E14" s="250"/>
      <c r="F14" s="249">
        <f>'Fig3'!G$2</f>
        <v>0</v>
      </c>
      <c r="G14" s="250"/>
      <c r="H14" s="71">
        <f>'Fig3'!H$2</f>
        <v>0</v>
      </c>
      <c r="I14" s="72">
        <f>'Fig3'!I$2</f>
        <v>0</v>
      </c>
      <c r="J14" s="88" t="str">
        <f>IF(I14&lt;&gt;0,SUM(I$12:I14)/COUNT(I$12:I14)," ")</f>
        <v xml:space="preserve"> </v>
      </c>
    </row>
    <row r="15" spans="1:10" x14ac:dyDescent="0.25">
      <c r="A15" s="70">
        <v>4</v>
      </c>
      <c r="B15" s="249">
        <f>'Fig4'!E$2</f>
        <v>0</v>
      </c>
      <c r="C15" s="250"/>
      <c r="D15" s="249">
        <f>'Fig4'!F$2</f>
        <v>0</v>
      </c>
      <c r="E15" s="250"/>
      <c r="F15" s="249">
        <f>'Fig4'!G$2</f>
        <v>0</v>
      </c>
      <c r="G15" s="250"/>
      <c r="H15" s="71">
        <f>'Fig4'!H$2</f>
        <v>0</v>
      </c>
      <c r="I15" s="72">
        <f>'Fig4'!I$2</f>
        <v>0</v>
      </c>
      <c r="J15" s="88" t="str">
        <f>IF(I15&lt;&gt;0,SUM(I$12:I15)/COUNT(I$12:I15)," ")</f>
        <v xml:space="preserve"> </v>
      </c>
    </row>
    <row r="16" spans="1:10" x14ac:dyDescent="0.25">
      <c r="A16" s="70">
        <v>5</v>
      </c>
      <c r="B16" s="249">
        <f>'Fig5'!E$2</f>
        <v>0</v>
      </c>
      <c r="C16" s="250"/>
      <c r="D16" s="249">
        <f>'Fig5'!F$2</f>
        <v>0</v>
      </c>
      <c r="E16" s="250"/>
      <c r="F16" s="249">
        <f>'Fig5'!G$2</f>
        <v>0</v>
      </c>
      <c r="G16" s="250"/>
      <c r="H16" s="71">
        <f>'Fig5'!H$2</f>
        <v>0</v>
      </c>
      <c r="I16" s="72">
        <f>'Fig5'!I$2</f>
        <v>0</v>
      </c>
      <c r="J16" s="88" t="str">
        <f>IF(I16&lt;&gt;0,SUM(I$12:I16)/COUNT(I$12:I16)," ")</f>
        <v xml:space="preserve"> </v>
      </c>
    </row>
    <row r="17" spans="1:10" x14ac:dyDescent="0.25">
      <c r="A17" s="70">
        <v>6</v>
      </c>
      <c r="B17" s="249">
        <f>'Fig6'!E$2</f>
        <v>0</v>
      </c>
      <c r="C17" s="250"/>
      <c r="D17" s="249">
        <f>'Fig6'!F$2</f>
        <v>0</v>
      </c>
      <c r="E17" s="250"/>
      <c r="F17" s="249">
        <f>'Fig6'!G$2</f>
        <v>0</v>
      </c>
      <c r="G17" s="250"/>
      <c r="H17" s="71">
        <f>'Fig6'!H$2</f>
        <v>0</v>
      </c>
      <c r="I17" s="72">
        <f>'Fig6'!I$2</f>
        <v>0</v>
      </c>
      <c r="J17" s="88" t="str">
        <f>IF(I17&lt;&gt;0,SUM(I$12:I17)/COUNT(I$12:I17)," ")</f>
        <v xml:space="preserve"> </v>
      </c>
    </row>
    <row r="18" spans="1:10" x14ac:dyDescent="0.25">
      <c r="A18" s="70">
        <v>7</v>
      </c>
      <c r="B18" s="249">
        <f>'Fig7'!E$2</f>
        <v>0</v>
      </c>
      <c r="C18" s="250"/>
      <c r="D18" s="249">
        <f>'Fig7'!F$2</f>
        <v>0</v>
      </c>
      <c r="E18" s="250"/>
      <c r="F18" s="249">
        <f>'Fig7'!G$2</f>
        <v>0</v>
      </c>
      <c r="G18" s="250"/>
      <c r="H18" s="71">
        <f>'Fig7'!H$2</f>
        <v>0</v>
      </c>
      <c r="I18" s="72">
        <f>'Fig7'!I$2</f>
        <v>0</v>
      </c>
      <c r="J18" s="88" t="str">
        <f>IF(I18&lt;&gt;0,SUM(I$12:I18)/COUNT(I$12:I18)," ")</f>
        <v xml:space="preserve"> </v>
      </c>
    </row>
    <row r="19" spans="1:10" x14ac:dyDescent="0.25">
      <c r="A19" s="70">
        <v>8</v>
      </c>
      <c r="B19" s="249">
        <f>'Fig8'!E$2</f>
        <v>0</v>
      </c>
      <c r="C19" s="250"/>
      <c r="D19" s="249">
        <f>'Fig8'!F$2</f>
        <v>0</v>
      </c>
      <c r="E19" s="250"/>
      <c r="F19" s="249">
        <f>'Fig8'!G$2</f>
        <v>0</v>
      </c>
      <c r="G19" s="250"/>
      <c r="H19" s="71">
        <f>'Fig8'!H$2</f>
        <v>0</v>
      </c>
      <c r="I19" s="72">
        <f>'Fig8'!I$2</f>
        <v>0</v>
      </c>
      <c r="J19" s="88" t="str">
        <f>IF(I19&lt;&gt;0,SUM(I$12:I19)/COUNT(I$12:I19)," ")</f>
        <v xml:space="preserve"> </v>
      </c>
    </row>
    <row r="20" spans="1:10" x14ac:dyDescent="0.25">
      <c r="A20" s="70">
        <v>9</v>
      </c>
      <c r="B20" s="249">
        <f>'Fig9'!E$2</f>
        <v>0</v>
      </c>
      <c r="C20" s="250"/>
      <c r="D20" s="249">
        <f>'Fig9'!F$2</f>
        <v>0</v>
      </c>
      <c r="E20" s="250"/>
      <c r="F20" s="249">
        <f>'Fig9'!G$2</f>
        <v>0</v>
      </c>
      <c r="G20" s="250"/>
      <c r="H20" s="71">
        <f>'Fig9'!H$2</f>
        <v>0</v>
      </c>
      <c r="I20" s="72">
        <f>'Fig9'!I$2</f>
        <v>0</v>
      </c>
      <c r="J20" s="88" t="str">
        <f>IF(I20&lt;&gt;0,SUM(I$12:I20)/COUNT(I$12:I20)," ")</f>
        <v xml:space="preserve"> </v>
      </c>
    </row>
    <row r="21" spans="1:10" x14ac:dyDescent="0.25">
      <c r="A21" s="70">
        <v>10</v>
      </c>
      <c r="B21" s="249">
        <f>'Fig10'!E$2</f>
        <v>0</v>
      </c>
      <c r="C21" s="250"/>
      <c r="D21" s="249">
        <f>'Fig10'!F$2</f>
        <v>0</v>
      </c>
      <c r="E21" s="250"/>
      <c r="F21" s="249">
        <f>'Fig10'!G$2</f>
        <v>0</v>
      </c>
      <c r="G21" s="250"/>
      <c r="H21" s="71">
        <f>'Fig10'!H$2</f>
        <v>0</v>
      </c>
      <c r="I21" s="72">
        <f>'Fig10'!I$2</f>
        <v>0</v>
      </c>
      <c r="J21" s="88" t="str">
        <f>IF(I21&lt;&gt;0,SUM(I$12:I21)/COUNT(I$12:I21)," ")</f>
        <v xml:space="preserve"> </v>
      </c>
    </row>
    <row r="22" spans="1:10" x14ac:dyDescent="0.25">
      <c r="A22" s="70">
        <v>11</v>
      </c>
      <c r="B22" s="249">
        <f>'Fig11'!E$2</f>
        <v>0</v>
      </c>
      <c r="C22" s="250"/>
      <c r="D22" s="249">
        <f>'Fig11'!F$2</f>
        <v>0</v>
      </c>
      <c r="E22" s="250"/>
      <c r="F22" s="249">
        <f>'Fig11'!G$2</f>
        <v>0</v>
      </c>
      <c r="G22" s="250"/>
      <c r="H22" s="71">
        <f>'Fig11'!H$2</f>
        <v>0</v>
      </c>
      <c r="I22" s="72">
        <f>'Fig11'!I$2</f>
        <v>0</v>
      </c>
      <c r="J22" s="88" t="str">
        <f>IF(I22&lt;&gt;0,SUM(I$12:I22)/COUNT(I$12:I22)," ")</f>
        <v xml:space="preserve"> </v>
      </c>
    </row>
    <row r="23" spans="1:10" x14ac:dyDescent="0.25">
      <c r="A23" s="70">
        <v>12</v>
      </c>
      <c r="B23" s="249">
        <f>'Fig12'!E$2</f>
        <v>0</v>
      </c>
      <c r="C23" s="250"/>
      <c r="D23" s="249">
        <f>'Fig12'!F$2</f>
        <v>0</v>
      </c>
      <c r="E23" s="250"/>
      <c r="F23" s="249">
        <f>'Fig12'!G$2</f>
        <v>0</v>
      </c>
      <c r="G23" s="250"/>
      <c r="H23" s="71">
        <f>'Fig12'!H$2</f>
        <v>0</v>
      </c>
      <c r="I23" s="72">
        <f>'Fig12'!I$2</f>
        <v>0</v>
      </c>
      <c r="J23" s="88" t="str">
        <f>IF(I23&lt;&gt;0,SUM(I$12:I23)/COUNT(I$12:I23)," ")</f>
        <v xml:space="preserve"> </v>
      </c>
    </row>
    <row r="24" spans="1:10" x14ac:dyDescent="0.25">
      <c r="A24" s="70">
        <v>13</v>
      </c>
      <c r="B24" s="249">
        <f>'Fig13'!E$2</f>
        <v>0</v>
      </c>
      <c r="C24" s="250"/>
      <c r="D24" s="249">
        <f>'Fig13'!F$2</f>
        <v>0</v>
      </c>
      <c r="E24" s="250"/>
      <c r="F24" s="249">
        <f>'Fig13'!G$2</f>
        <v>0</v>
      </c>
      <c r="G24" s="250"/>
      <c r="H24" s="71">
        <f>'Fig13'!H$2</f>
        <v>0</v>
      </c>
      <c r="I24" s="72">
        <f>'Fig13'!I$2</f>
        <v>0</v>
      </c>
      <c r="J24" s="88" t="str">
        <f>IF(I24&lt;&gt;0,SUM(I$12:I24)/COUNT(I$12:I24)," ")</f>
        <v xml:space="preserve"> </v>
      </c>
    </row>
    <row r="25" spans="1:10" x14ac:dyDescent="0.25">
      <c r="A25" s="70">
        <v>14</v>
      </c>
      <c r="B25" s="249">
        <f>'Fig14'!E$2</f>
        <v>0</v>
      </c>
      <c r="C25" s="250"/>
      <c r="D25" s="249">
        <f>'Fig14'!F$2</f>
        <v>0</v>
      </c>
      <c r="E25" s="250"/>
      <c r="F25" s="249">
        <f>'Fig14'!G$2</f>
        <v>0</v>
      </c>
      <c r="G25" s="250"/>
      <c r="H25" s="71">
        <f>'Fig14'!H$2</f>
        <v>0</v>
      </c>
      <c r="I25" s="72">
        <f>'Fig14'!I$2</f>
        <v>0</v>
      </c>
      <c r="J25" s="88" t="str">
        <f>IF(I25&lt;&gt;0,SUM(I$12:I25)/COUNT(I$12:I25)," ")</f>
        <v xml:space="preserve"> </v>
      </c>
    </row>
    <row r="26" spans="1:10" x14ac:dyDescent="0.25">
      <c r="A26" s="70">
        <v>15</v>
      </c>
      <c r="B26" s="249">
        <f>'Fig15'!E$2</f>
        <v>0</v>
      </c>
      <c r="C26" s="250"/>
      <c r="D26" s="249">
        <f>'Fig15'!F$2</f>
        <v>0</v>
      </c>
      <c r="E26" s="250"/>
      <c r="F26" s="249">
        <f>'Fig15'!G$2</f>
        <v>0</v>
      </c>
      <c r="G26" s="250"/>
      <c r="H26" s="71">
        <f>'Fig15'!H$2</f>
        <v>0</v>
      </c>
      <c r="I26" s="72">
        <f>'Fig15'!I$2</f>
        <v>0</v>
      </c>
      <c r="J26" s="88" t="str">
        <f>IF(I26&lt;&gt;0,SUM(I$12:I26)/COUNT(I$12:I26)," ")</f>
        <v xml:space="preserve"> </v>
      </c>
    </row>
    <row r="27" spans="1:10" x14ac:dyDescent="0.25">
      <c r="A27" s="70">
        <v>16</v>
      </c>
      <c r="B27" s="249">
        <f>'Fig16'!E$2</f>
        <v>0</v>
      </c>
      <c r="C27" s="250"/>
      <c r="D27" s="249">
        <f>'Fig16'!F$2</f>
        <v>0</v>
      </c>
      <c r="E27" s="250"/>
      <c r="F27" s="249">
        <f>'Fig16'!G$2</f>
        <v>0</v>
      </c>
      <c r="G27" s="250"/>
      <c r="H27" s="71">
        <f>'Fig16'!H$2</f>
        <v>0</v>
      </c>
      <c r="I27" s="72">
        <f>'Fig16'!I$2</f>
        <v>0</v>
      </c>
      <c r="J27" s="88" t="str">
        <f>IF(I27&lt;&gt;0,SUM(I$12:I27)/COUNT(I$12:I27)," ")</f>
        <v xml:space="preserve"> </v>
      </c>
    </row>
    <row r="28" spans="1:10" x14ac:dyDescent="0.25">
      <c r="A28" s="74"/>
      <c r="B28" s="75"/>
      <c r="C28" s="76"/>
      <c r="D28" s="75"/>
      <c r="E28" s="76"/>
      <c r="F28" s="75"/>
      <c r="G28" s="76"/>
      <c r="H28" s="75"/>
      <c r="I28" s="75"/>
      <c r="J28" s="77" t="str">
        <f>IF(I28&lt;&gt;0,SUM(I$12:I28)/COUNT(I$12:I28)," ")</f>
        <v xml:space="preserve"> </v>
      </c>
    </row>
    <row r="29" spans="1:10" x14ac:dyDescent="0.25">
      <c r="A29" s="61"/>
      <c r="B29" s="78"/>
      <c r="C29" s="79" t="s">
        <v>70</v>
      </c>
      <c r="D29" s="80"/>
      <c r="E29" s="79" t="s">
        <v>70</v>
      </c>
      <c r="F29" s="80"/>
      <c r="G29" s="79" t="s">
        <v>70</v>
      </c>
      <c r="H29" s="81"/>
      <c r="I29" s="62"/>
      <c r="J29" s="63" t="str">
        <f>IF(I29&lt;&gt;0,SUM(I$12:I29)/COUNT(I$12:I29)," ")</f>
        <v xml:space="preserve"> </v>
      </c>
    </row>
    <row r="30" spans="1:10" x14ac:dyDescent="0.25">
      <c r="A30" s="82"/>
      <c r="B30" s="71" t="s">
        <v>71</v>
      </c>
      <c r="C30" s="83" t="s">
        <v>72</v>
      </c>
      <c r="D30" s="76" t="s">
        <v>72</v>
      </c>
      <c r="E30" s="83" t="s">
        <v>72</v>
      </c>
      <c r="F30" s="76" t="s">
        <v>73</v>
      </c>
      <c r="G30" s="83" t="s">
        <v>72</v>
      </c>
      <c r="H30" s="80"/>
      <c r="I30" s="65"/>
      <c r="J30" s="84" t="str">
        <f>IF(I30&lt;&gt;0,SUM(I$12:I30)/COUNT(I$12:I30)," ")</f>
        <v xml:space="preserve"> </v>
      </c>
    </row>
    <row r="31" spans="1:10" x14ac:dyDescent="0.25">
      <c r="A31" s="70">
        <v>17</v>
      </c>
      <c r="B31" s="71">
        <f>'Fig17'!E$2</f>
        <v>0</v>
      </c>
      <c r="C31" s="71">
        <f>'Fig17'!F$2</f>
        <v>0</v>
      </c>
      <c r="D31" s="71">
        <f>'Fig17'!G$2</f>
        <v>0</v>
      </c>
      <c r="E31" s="71">
        <f>'Fig17'!H$2</f>
        <v>0</v>
      </c>
      <c r="F31" s="71">
        <f>'Fig17'!I$2</f>
        <v>0</v>
      </c>
      <c r="G31" s="71">
        <f>'Fig17'!J$2</f>
        <v>0</v>
      </c>
      <c r="H31" s="71">
        <f>'Fig17'!K$2</f>
        <v>0</v>
      </c>
      <c r="I31" s="72">
        <f>'Fig17'!L$2</f>
        <v>0</v>
      </c>
      <c r="J31" s="88" t="str">
        <f>IF(I31&lt;&gt;0,SUM(I$12:I31)/COUNT(I$12:I31)," ")</f>
        <v xml:space="preserve"> </v>
      </c>
    </row>
    <row r="32" spans="1:10" x14ac:dyDescent="0.25">
      <c r="A32" s="70">
        <v>18</v>
      </c>
      <c r="B32" s="71">
        <f>'Fig18'!E$2</f>
        <v>0</v>
      </c>
      <c r="C32" s="71">
        <f>'Fig18'!F$2</f>
        <v>0</v>
      </c>
      <c r="D32" s="71">
        <f>'Fig18'!G$2</f>
        <v>0</v>
      </c>
      <c r="E32" s="71">
        <f>'Fig18'!H$2</f>
        <v>0</v>
      </c>
      <c r="F32" s="71">
        <f>'Fig18'!I$2</f>
        <v>0</v>
      </c>
      <c r="G32" s="71">
        <f>'Fig18'!J$2</f>
        <v>0</v>
      </c>
      <c r="H32" s="71">
        <f>'Fig18'!K$2</f>
        <v>0</v>
      </c>
      <c r="I32" s="72">
        <f>'Fig18'!L$2</f>
        <v>0</v>
      </c>
      <c r="J32" s="88" t="str">
        <f>IF(I32&lt;&gt;0,SUM(I$12:I32)/COUNT(I$12:I32)," ")</f>
        <v xml:space="preserve"> </v>
      </c>
    </row>
    <row r="33" spans="1:10" x14ac:dyDescent="0.25">
      <c r="A33" s="70">
        <v>19</v>
      </c>
      <c r="B33" s="71">
        <f>'Fig19'!E$2</f>
        <v>0</v>
      </c>
      <c r="C33" s="71">
        <f>'Fig19'!F$2</f>
        <v>0</v>
      </c>
      <c r="D33" s="71">
        <f>'Fig19'!G$2</f>
        <v>0</v>
      </c>
      <c r="E33" s="71">
        <f>'Fig19'!H$2</f>
        <v>0</v>
      </c>
      <c r="F33" s="71">
        <f>'Fig19'!I$2</f>
        <v>0</v>
      </c>
      <c r="G33" s="71">
        <f>'Fig19'!J$2</f>
        <v>0</v>
      </c>
      <c r="H33" s="71">
        <f>'Fig19'!K$2</f>
        <v>0</v>
      </c>
      <c r="I33" s="72">
        <f>'Fig19'!L$2</f>
        <v>0</v>
      </c>
      <c r="J33" s="88" t="str">
        <f>IF(I33&lt;&gt;0,SUM(I$12:I33)/COUNT(I$12:I33)," ")</f>
        <v xml:space="preserve"> </v>
      </c>
    </row>
    <row r="34" spans="1:10" x14ac:dyDescent="0.25">
      <c r="A34" s="70">
        <v>20</v>
      </c>
      <c r="B34" s="71">
        <f>'Fig20'!E$2</f>
        <v>0</v>
      </c>
      <c r="C34" s="71">
        <f>'Fig20'!F$2</f>
        <v>0</v>
      </c>
      <c r="D34" s="71">
        <f>'Fig20'!G$2</f>
        <v>0</v>
      </c>
      <c r="E34" s="71">
        <f>'Fig20'!H$2</f>
        <v>0</v>
      </c>
      <c r="F34" s="71">
        <f>'Fig20'!I$2</f>
        <v>0</v>
      </c>
      <c r="G34" s="71">
        <f>'Fig20'!J$2</f>
        <v>0</v>
      </c>
      <c r="H34" s="71">
        <f>'Fig20'!K$2</f>
        <v>0</v>
      </c>
      <c r="I34" s="72">
        <f>'Fig20'!L$2</f>
        <v>0</v>
      </c>
      <c r="J34" s="88" t="str">
        <f>IF(I34&lt;&gt;0,SUM(I$12:I34)/COUNT(I$12:I34)," ")</f>
        <v xml:space="preserve"> </v>
      </c>
    </row>
    <row r="35" spans="1:10" x14ac:dyDescent="0.25">
      <c r="A35" s="70">
        <v>21</v>
      </c>
      <c r="B35" s="71">
        <f>'Fig21'!E$2</f>
        <v>0</v>
      </c>
      <c r="C35" s="71">
        <f>'Fig21'!F$2</f>
        <v>0</v>
      </c>
      <c r="D35" s="71">
        <f>'Fig21'!G$2</f>
        <v>0</v>
      </c>
      <c r="E35" s="71">
        <f>'Fig21'!H$2</f>
        <v>0</v>
      </c>
      <c r="F35" s="71">
        <f>'Fig21'!I$2</f>
        <v>0</v>
      </c>
      <c r="G35" s="71">
        <f>'Fig21'!J$2</f>
        <v>0</v>
      </c>
      <c r="H35" s="71">
        <f>'Fig21'!K$2</f>
        <v>0</v>
      </c>
      <c r="I35" s="72">
        <f>'Fig21'!L$2</f>
        <v>0</v>
      </c>
      <c r="J35" s="88" t="str">
        <f>IF(I35&lt;&gt;0,SUM(I$12:I35)/COUNT(I$12:I35)," ")</f>
        <v xml:space="preserve"> </v>
      </c>
    </row>
    <row r="36" spans="1:10" x14ac:dyDescent="0.25">
      <c r="A36" s="70">
        <v>22</v>
      </c>
      <c r="B36" s="71">
        <f>'Fig22'!E$2</f>
        <v>0</v>
      </c>
      <c r="C36" s="71">
        <f>'Fig22'!F$2</f>
        <v>0</v>
      </c>
      <c r="D36" s="71">
        <f>'Fig22'!G$2</f>
        <v>0</v>
      </c>
      <c r="E36" s="71">
        <f>'Fig22'!H$2</f>
        <v>0</v>
      </c>
      <c r="F36" s="71">
        <f>'Fig22'!I$2</f>
        <v>0</v>
      </c>
      <c r="G36" s="71">
        <f>'Fig22'!J$2</f>
        <v>0</v>
      </c>
      <c r="H36" s="71">
        <f>'Fig22'!K$2</f>
        <v>0</v>
      </c>
      <c r="I36" s="72">
        <f>'Fig22'!L$2</f>
        <v>0</v>
      </c>
      <c r="J36" s="88" t="str">
        <f>IF(I36&lt;&gt;0,SUM(I$12:I36)/COUNT(I$12:I36)," ")</f>
        <v xml:space="preserve"> </v>
      </c>
    </row>
    <row r="37" spans="1:10" x14ac:dyDescent="0.25">
      <c r="A37" s="70">
        <v>23</v>
      </c>
      <c r="B37" s="71">
        <f>'Fig23'!E$2</f>
        <v>0</v>
      </c>
      <c r="C37" s="71">
        <f>'Fig23'!F$2</f>
        <v>0</v>
      </c>
      <c r="D37" s="71">
        <f>'Fig23'!G$2</f>
        <v>0</v>
      </c>
      <c r="E37" s="71">
        <f>'Fig23'!H$2</f>
        <v>0</v>
      </c>
      <c r="F37" s="71">
        <f>'Fig23'!I$2</f>
        <v>0</v>
      </c>
      <c r="G37" s="71">
        <f>'Fig23'!J$2</f>
        <v>0</v>
      </c>
      <c r="H37" s="71">
        <f>'Fig23'!K$2</f>
        <v>0</v>
      </c>
      <c r="I37" s="72">
        <f>'Fig23'!L$2</f>
        <v>0</v>
      </c>
      <c r="J37" s="88" t="str">
        <f>IF(I37&lt;&gt;0,SUM(I$12:I37)/COUNT(I$12:I37)," ")</f>
        <v xml:space="preserve"> </v>
      </c>
    </row>
    <row r="38" spans="1:10" x14ac:dyDescent="0.25">
      <c r="A38" s="70">
        <v>24</v>
      </c>
      <c r="B38" s="71">
        <f>'Fig24'!E$2</f>
        <v>0</v>
      </c>
      <c r="C38" s="71">
        <f>'Fig24'!F$2</f>
        <v>0</v>
      </c>
      <c r="D38" s="71">
        <f>'Fig24'!G$2</f>
        <v>0</v>
      </c>
      <c r="E38" s="71">
        <f>'Fig24'!H$2</f>
        <v>0</v>
      </c>
      <c r="F38" s="71">
        <f>'Fig24'!I$2</f>
        <v>0</v>
      </c>
      <c r="G38" s="71">
        <f>'Fig24'!J$2</f>
        <v>0</v>
      </c>
      <c r="H38" s="71">
        <f>'Fig24'!K$2</f>
        <v>0</v>
      </c>
      <c r="I38" s="72">
        <f>'Fig24'!L$2</f>
        <v>0</v>
      </c>
      <c r="J38" s="88" t="str">
        <f>IF(I38&lt;&gt;0,SUM(I$12:I38)/COUNT(I$12:I38)," ")</f>
        <v xml:space="preserve"> </v>
      </c>
    </row>
    <row r="39" spans="1:10" x14ac:dyDescent="0.25">
      <c r="A39" s="85"/>
      <c r="B39" s="76"/>
      <c r="C39" s="76"/>
      <c r="D39" s="86"/>
      <c r="E39" s="86"/>
      <c r="F39" s="253" t="s">
        <v>74</v>
      </c>
      <c r="G39" s="254"/>
      <c r="H39" s="87">
        <f>SUM(H12:H38)</f>
        <v>0</v>
      </c>
      <c r="I39" s="73">
        <f>SUM(I12:I38)</f>
        <v>0</v>
      </c>
      <c r="J39" s="63"/>
    </row>
    <row r="40" spans="1:10" x14ac:dyDescent="0.25">
      <c r="A40" s="85"/>
      <c r="B40" s="76"/>
      <c r="C40" s="76"/>
      <c r="D40" s="76"/>
      <c r="E40" s="76"/>
      <c r="F40" s="86"/>
      <c r="G40" s="86"/>
      <c r="H40" s="71" t="s">
        <v>75</v>
      </c>
      <c r="I40" s="88">
        <f>I39/24</f>
        <v>0</v>
      </c>
      <c r="J40" s="63"/>
    </row>
    <row r="41" spans="1:10" x14ac:dyDescent="0.25">
      <c r="A41" s="61" t="s">
        <v>76</v>
      </c>
      <c r="B41" s="62"/>
      <c r="C41" s="62"/>
      <c r="D41" s="62"/>
      <c r="E41" s="62"/>
      <c r="F41" s="62"/>
      <c r="G41" s="62"/>
      <c r="H41" s="62"/>
      <c r="I41" s="75"/>
      <c r="J41" s="63"/>
    </row>
    <row r="42" spans="1:10" x14ac:dyDescent="0.25">
      <c r="A42" s="61" t="s">
        <v>77</v>
      </c>
      <c r="B42" s="62"/>
      <c r="C42" s="62"/>
      <c r="D42" s="62"/>
      <c r="E42" s="62"/>
      <c r="F42" s="62"/>
      <c r="G42" s="62"/>
      <c r="H42" s="62"/>
      <c r="I42" s="62"/>
      <c r="J42" s="63"/>
    </row>
    <row r="43" spans="1:10" x14ac:dyDescent="0.25">
      <c r="A43" s="61" t="s">
        <v>78</v>
      </c>
      <c r="B43" s="62"/>
      <c r="C43" s="62"/>
      <c r="D43" s="62"/>
      <c r="E43" s="62"/>
      <c r="F43" s="62"/>
      <c r="G43" s="62"/>
      <c r="H43" s="62"/>
      <c r="I43" s="62"/>
      <c r="J43" s="63"/>
    </row>
    <row r="44" spans="1:10" x14ac:dyDescent="0.25">
      <c r="A44" s="61" t="s">
        <v>79</v>
      </c>
      <c r="B44" s="62"/>
      <c r="C44" s="62"/>
      <c r="D44" s="62"/>
      <c r="E44" s="62"/>
      <c r="F44" s="62"/>
      <c r="G44" s="62"/>
      <c r="H44" s="62"/>
      <c r="I44" s="62"/>
      <c r="J44" s="63"/>
    </row>
    <row r="45" spans="1:10" x14ac:dyDescent="0.25">
      <c r="A45" s="61"/>
      <c r="B45" s="62"/>
      <c r="C45" s="62"/>
      <c r="D45" s="62"/>
      <c r="E45" s="62"/>
      <c r="F45" s="62"/>
      <c r="G45" s="62"/>
      <c r="H45" s="62"/>
      <c r="I45" s="62"/>
      <c r="J45" s="63"/>
    </row>
    <row r="46" spans="1:10" ht="15.75" thickBot="1" x14ac:dyDescent="0.3">
      <c r="A46" s="61"/>
      <c r="B46" s="89" t="s">
        <v>32</v>
      </c>
      <c r="C46" s="62"/>
      <c r="D46" s="62"/>
      <c r="E46" s="62"/>
      <c r="F46" s="62" t="s">
        <v>40</v>
      </c>
      <c r="G46" s="62"/>
      <c r="H46" s="62"/>
      <c r="I46" s="62"/>
      <c r="J46" s="63"/>
    </row>
    <row r="47" spans="1:10" ht="15.75" thickBot="1" x14ac:dyDescent="0.3">
      <c r="A47" s="61"/>
      <c r="B47" s="235" t="str">
        <f>IF(ISBLANK(Résultats!C4),"",Résultats!C4)</f>
        <v/>
      </c>
      <c r="C47" s="236"/>
      <c r="D47" s="62"/>
      <c r="E47" s="62"/>
      <c r="F47" s="237"/>
      <c r="G47" s="238"/>
      <c r="H47" s="239"/>
      <c r="I47" s="62"/>
      <c r="J47" s="63"/>
    </row>
    <row r="48" spans="1:10" x14ac:dyDescent="0.25">
      <c r="A48" s="61"/>
      <c r="B48" s="62"/>
      <c r="C48" s="62"/>
      <c r="D48" s="62"/>
      <c r="E48" s="62"/>
      <c r="F48" s="240"/>
      <c r="G48" s="241"/>
      <c r="H48" s="242"/>
      <c r="I48" s="62"/>
      <c r="J48" s="63"/>
    </row>
    <row r="49" spans="1:10" x14ac:dyDescent="0.25">
      <c r="A49" s="61"/>
      <c r="B49" s="62"/>
      <c r="C49" s="62"/>
      <c r="D49" s="62"/>
      <c r="E49" s="62"/>
      <c r="F49" s="240"/>
      <c r="G49" s="241"/>
      <c r="H49" s="242"/>
      <c r="I49" s="62"/>
      <c r="J49" s="63"/>
    </row>
    <row r="50" spans="1:10" ht="15.75" thickBot="1" x14ac:dyDescent="0.3">
      <c r="A50" s="61"/>
      <c r="B50" s="62"/>
      <c r="C50" s="62"/>
      <c r="D50" s="62"/>
      <c r="E50" s="62"/>
      <c r="F50" s="243"/>
      <c r="G50" s="244"/>
      <c r="H50" s="245"/>
      <c r="I50" s="62"/>
      <c r="J50" s="63"/>
    </row>
    <row r="51" spans="1:10" ht="15.75" thickBot="1" x14ac:dyDescent="0.3">
      <c r="A51" s="179" t="s">
        <v>43</v>
      </c>
      <c r="B51" s="89"/>
      <c r="C51" s="89"/>
      <c r="D51" s="89"/>
      <c r="E51" s="89"/>
      <c r="F51" s="89"/>
      <c r="G51" s="89"/>
      <c r="H51" s="89"/>
      <c r="I51" s="89"/>
      <c r="J51" s="90"/>
    </row>
  </sheetData>
  <sheetProtection algorithmName="SHA-512" hashValue="/RE1tbaRxh2ZyOR0wZrCSw+gQK26nTobQukv0Gg0QytD/aHJQDXP/vNiASXJLS4Pc8OrSC1s5aeVdoirhEYTFQ==" saltValue="Kwm4LgU7Yhb38hQVhdkpHw==" spinCount="100000" sheet="1" objects="1" scenarios="1"/>
  <mergeCells count="61">
    <mergeCell ref="F16:G16"/>
    <mergeCell ref="F17:G17"/>
    <mergeCell ref="F18:G18"/>
    <mergeCell ref="F11:G11"/>
    <mergeCell ref="F12:G12"/>
    <mergeCell ref="F13:G13"/>
    <mergeCell ref="F14:G14"/>
    <mergeCell ref="F15:G15"/>
    <mergeCell ref="F22:G22"/>
    <mergeCell ref="F39:G39"/>
    <mergeCell ref="F23:G23"/>
    <mergeCell ref="F24:G24"/>
    <mergeCell ref="F25:G25"/>
    <mergeCell ref="F26:G26"/>
    <mergeCell ref="F27:G27"/>
    <mergeCell ref="B24:C24"/>
    <mergeCell ref="B25:C25"/>
    <mergeCell ref="B26:C26"/>
    <mergeCell ref="B27:C27"/>
    <mergeCell ref="F19:G19"/>
    <mergeCell ref="F20:G20"/>
    <mergeCell ref="F21:G21"/>
    <mergeCell ref="D27:E27"/>
    <mergeCell ref="D19:E19"/>
    <mergeCell ref="D20:E20"/>
    <mergeCell ref="D21:E21"/>
    <mergeCell ref="D22:E22"/>
    <mergeCell ref="D23:E23"/>
    <mergeCell ref="D24:E24"/>
    <mergeCell ref="D25:E25"/>
    <mergeCell ref="D26:E26"/>
    <mergeCell ref="D12:E12"/>
    <mergeCell ref="D13:E13"/>
    <mergeCell ref="D14:E14"/>
    <mergeCell ref="D15:E15"/>
    <mergeCell ref="B23:C23"/>
    <mergeCell ref="D16:E16"/>
    <mergeCell ref="D17:E17"/>
    <mergeCell ref="D18:E18"/>
    <mergeCell ref="B47:C47"/>
    <mergeCell ref="F47:H50"/>
    <mergeCell ref="A1:J1"/>
    <mergeCell ref="B22:C22"/>
    <mergeCell ref="B11:C11"/>
    <mergeCell ref="B12:C12"/>
    <mergeCell ref="B13:C13"/>
    <mergeCell ref="B14:C14"/>
    <mergeCell ref="B15:C15"/>
    <mergeCell ref="B16:C16"/>
    <mergeCell ref="B17:C17"/>
    <mergeCell ref="B18:C18"/>
    <mergeCell ref="B19:C19"/>
    <mergeCell ref="B20:C20"/>
    <mergeCell ref="B21:C21"/>
    <mergeCell ref="D11:E11"/>
    <mergeCell ref="I2:J2"/>
    <mergeCell ref="I3:J3"/>
    <mergeCell ref="I4:J4"/>
    <mergeCell ref="B2:G2"/>
    <mergeCell ref="C3:G3"/>
    <mergeCell ref="C4:G4"/>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J51"/>
  <sheetViews>
    <sheetView topLeftCell="A16" workbookViewId="0">
      <selection activeCell="H31" sqref="H31"/>
    </sheetView>
  </sheetViews>
  <sheetFormatPr baseColWidth="10" defaultColWidth="10.7109375" defaultRowHeight="15" x14ac:dyDescent="0.25"/>
  <cols>
    <col min="1" max="1" width="14.42578125" customWidth="1"/>
    <col min="8" max="8" width="17" bestFit="1" customWidth="1"/>
  </cols>
  <sheetData>
    <row r="1" spans="1:10" ht="112.5" customHeight="1" thickBot="1" x14ac:dyDescent="0.3">
      <c r="A1" s="263" t="s">
        <v>55</v>
      </c>
      <c r="B1" s="264"/>
      <c r="C1" s="264"/>
      <c r="D1" s="264"/>
      <c r="E1" s="264"/>
      <c r="F1" s="264"/>
      <c r="G1" s="264"/>
      <c r="H1" s="264"/>
      <c r="I1" s="264"/>
      <c r="J1" s="265"/>
    </row>
    <row r="2" spans="1:10" ht="15.75" thickBot="1" x14ac:dyDescent="0.3">
      <c r="A2" s="17" t="s">
        <v>56</v>
      </c>
      <c r="B2" s="257" t="str">
        <f>IF(ISBLANK(Résultats!A9),"",Résultats!A9)</f>
        <v/>
      </c>
      <c r="C2" s="258"/>
      <c r="D2" s="258"/>
      <c r="E2" s="258"/>
      <c r="F2" s="258"/>
      <c r="G2" s="259"/>
      <c r="H2" s="22" t="s">
        <v>57</v>
      </c>
      <c r="I2" s="255" t="str">
        <f>IF(ISBLANK(Résultats!D9),"",Résultats!D9)</f>
        <v/>
      </c>
      <c r="J2" s="256"/>
    </row>
    <row r="3" spans="1:10" ht="15.75" thickBot="1" x14ac:dyDescent="0.3">
      <c r="A3" s="17" t="s">
        <v>58</v>
      </c>
      <c r="B3" s="22"/>
      <c r="C3" s="255" t="str">
        <f>IF(ISBLANK(Résultats!G9),"",Résultats!G9)</f>
        <v/>
      </c>
      <c r="D3" s="260"/>
      <c r="E3" s="260"/>
      <c r="F3" s="260"/>
      <c r="G3" s="256"/>
      <c r="H3" s="22" t="s">
        <v>59</v>
      </c>
      <c r="I3" s="255" t="str">
        <f>IF(Résultats!F9="X"," moins de 21 ans","")</f>
        <v/>
      </c>
      <c r="J3" s="256"/>
    </row>
    <row r="4" spans="1:10" ht="15.75" thickBot="1" x14ac:dyDescent="0.3">
      <c r="A4" s="17" t="s">
        <v>29</v>
      </c>
      <c r="B4" s="22"/>
      <c r="C4" s="255" t="str">
        <f>IF(ISBLANK(Résultats!C2),"",Résultats!C2)</f>
        <v xml:space="preserve"> </v>
      </c>
      <c r="D4" s="260"/>
      <c r="E4" s="260"/>
      <c r="F4" s="260"/>
      <c r="G4" s="256"/>
      <c r="H4" s="22" t="s">
        <v>60</v>
      </c>
      <c r="I4" s="255" t="str">
        <f>IF(ISBLANK(Résultats!J2),"",Résultats!J2)</f>
        <v/>
      </c>
      <c r="J4" s="256"/>
    </row>
    <row r="5" spans="1:10" x14ac:dyDescent="0.25">
      <c r="A5" s="17" t="s">
        <v>61</v>
      </c>
      <c r="B5" s="22"/>
      <c r="C5" s="22"/>
      <c r="D5" s="22"/>
      <c r="E5" s="22"/>
      <c r="F5" s="22"/>
      <c r="G5" s="22"/>
      <c r="H5" s="22"/>
      <c r="I5" s="22"/>
      <c r="J5" s="18"/>
    </row>
    <row r="6" spans="1:10" x14ac:dyDescent="0.25">
      <c r="A6" s="17" t="s">
        <v>62</v>
      </c>
      <c r="B6" s="22"/>
      <c r="C6" s="22"/>
      <c r="D6" s="22"/>
      <c r="E6" s="22"/>
      <c r="F6" s="22"/>
      <c r="G6" s="22"/>
      <c r="H6" s="22"/>
      <c r="I6" s="22"/>
      <c r="J6" s="18"/>
    </row>
    <row r="7" spans="1:10" x14ac:dyDescent="0.25">
      <c r="A7" s="17" t="s">
        <v>63</v>
      </c>
      <c r="B7" s="22"/>
      <c r="C7" s="22"/>
      <c r="D7" s="22"/>
      <c r="E7" s="22"/>
      <c r="F7" s="22"/>
      <c r="G7" s="22"/>
      <c r="H7" s="22"/>
      <c r="I7" s="22"/>
      <c r="J7" s="18"/>
    </row>
    <row r="8" spans="1:10" x14ac:dyDescent="0.25">
      <c r="A8" s="17" t="s">
        <v>64</v>
      </c>
      <c r="B8" s="22"/>
      <c r="C8" s="22"/>
      <c r="D8" s="22"/>
      <c r="E8" s="22"/>
      <c r="F8" s="22"/>
      <c r="G8" s="22"/>
      <c r="H8" s="22"/>
      <c r="I8" s="22"/>
      <c r="J8" s="18"/>
    </row>
    <row r="9" spans="1:10" x14ac:dyDescent="0.25">
      <c r="A9" s="17" t="s">
        <v>65</v>
      </c>
      <c r="B9" s="22"/>
      <c r="C9" s="22"/>
      <c r="D9" s="22"/>
      <c r="E9" s="22"/>
      <c r="F9" s="22"/>
      <c r="G9" s="22"/>
      <c r="H9" s="22"/>
      <c r="I9" s="22"/>
      <c r="J9" s="18"/>
    </row>
    <row r="10" spans="1:10" x14ac:dyDescent="0.25">
      <c r="A10" s="23" t="s">
        <v>66</v>
      </c>
      <c r="B10" s="24"/>
      <c r="C10" s="24"/>
      <c r="D10" s="24"/>
      <c r="E10" s="24"/>
      <c r="F10" s="24"/>
      <c r="G10" s="24"/>
      <c r="H10" s="24"/>
      <c r="I10" s="24"/>
      <c r="J10" s="18"/>
    </row>
    <row r="11" spans="1:10" ht="60" x14ac:dyDescent="0.25">
      <c r="A11" s="19" t="s">
        <v>67</v>
      </c>
      <c r="B11" s="268" t="s">
        <v>44</v>
      </c>
      <c r="C11" s="269"/>
      <c r="D11" s="268" t="s">
        <v>45</v>
      </c>
      <c r="E11" s="269"/>
      <c r="F11" s="268" t="s">
        <v>46</v>
      </c>
      <c r="G11" s="269"/>
      <c r="H11" s="5" t="s">
        <v>47</v>
      </c>
      <c r="I11" s="36" t="s">
        <v>68</v>
      </c>
      <c r="J11" s="39" t="s">
        <v>69</v>
      </c>
    </row>
    <row r="12" spans="1:10" x14ac:dyDescent="0.25">
      <c r="A12" s="34">
        <v>1</v>
      </c>
      <c r="B12" s="266">
        <f>'Fig1'!E$3</f>
        <v>0</v>
      </c>
      <c r="C12" s="267"/>
      <c r="D12" s="266">
        <f>'Fig1'!F$3</f>
        <v>0</v>
      </c>
      <c r="E12" s="267"/>
      <c r="F12" s="266">
        <f>'Fig1'!G$3</f>
        <v>0</v>
      </c>
      <c r="G12" s="267"/>
      <c r="H12" s="6">
        <f>'Fig1'!H$3</f>
        <v>0</v>
      </c>
      <c r="I12" s="37">
        <f>'Fig1'!I$3</f>
        <v>0</v>
      </c>
      <c r="J12" s="38" t="str">
        <f>IF( I13=0," ",I12)</f>
        <v xml:space="preserve"> </v>
      </c>
    </row>
    <row r="13" spans="1:10" x14ac:dyDescent="0.25">
      <c r="A13" s="34">
        <v>2</v>
      </c>
      <c r="B13" s="266">
        <f>'Fig2'!E$3</f>
        <v>0</v>
      </c>
      <c r="C13" s="267"/>
      <c r="D13" s="266">
        <f>'Fig2'!F$3</f>
        <v>0</v>
      </c>
      <c r="E13" s="267"/>
      <c r="F13" s="266">
        <f>'Fig2'!G$3</f>
        <v>0</v>
      </c>
      <c r="G13" s="267"/>
      <c r="H13" s="6">
        <f>'Fig2'!H$3</f>
        <v>0</v>
      </c>
      <c r="I13" s="37">
        <f>'Fig2'!I$3</f>
        <v>0</v>
      </c>
      <c r="J13" s="38" t="str">
        <f>IF(I13&lt;&gt;0,SUM(I$12:I13)/COUNT(I$12:I13)," ")</f>
        <v xml:space="preserve"> </v>
      </c>
    </row>
    <row r="14" spans="1:10" x14ac:dyDescent="0.25">
      <c r="A14" s="34">
        <v>3</v>
      </c>
      <c r="B14" s="266">
        <f>'Fig3'!E$3</f>
        <v>0</v>
      </c>
      <c r="C14" s="267"/>
      <c r="D14" s="266">
        <f>'Fig3'!F$3</f>
        <v>0</v>
      </c>
      <c r="E14" s="267"/>
      <c r="F14" s="266">
        <f>'Fig3'!G$3</f>
        <v>0</v>
      </c>
      <c r="G14" s="267"/>
      <c r="H14" s="6">
        <f>'Fig3'!H$3</f>
        <v>0</v>
      </c>
      <c r="I14" s="37">
        <f>'Fig3'!I$3</f>
        <v>0</v>
      </c>
      <c r="J14" s="38" t="str">
        <f>IF(I14&lt;&gt;0,SUM(I$12:I14)/COUNT(I$12:I14)," ")</f>
        <v xml:space="preserve"> </v>
      </c>
    </row>
    <row r="15" spans="1:10" x14ac:dyDescent="0.25">
      <c r="A15" s="34">
        <v>4</v>
      </c>
      <c r="B15" s="266">
        <f>'Fig4'!E$3</f>
        <v>0</v>
      </c>
      <c r="C15" s="267"/>
      <c r="D15" s="266">
        <f>'Fig4'!F$3</f>
        <v>0</v>
      </c>
      <c r="E15" s="267"/>
      <c r="F15" s="266">
        <f>'Fig4'!G$3</f>
        <v>0</v>
      </c>
      <c r="G15" s="267"/>
      <c r="H15" s="6">
        <f>'Fig4'!H$3</f>
        <v>0</v>
      </c>
      <c r="I15" s="37">
        <f>'Fig4'!I$3</f>
        <v>0</v>
      </c>
      <c r="J15" s="38" t="str">
        <f>IF(I15&lt;&gt;0,SUM(I$12:I15)/COUNT(I$12:I15)," ")</f>
        <v xml:space="preserve"> </v>
      </c>
    </row>
    <row r="16" spans="1:10" x14ac:dyDescent="0.25">
      <c r="A16" s="34">
        <v>5</v>
      </c>
      <c r="B16" s="266">
        <f>'Fig5'!E$3</f>
        <v>0</v>
      </c>
      <c r="C16" s="267"/>
      <c r="D16" s="266">
        <f>'Fig5'!F$3</f>
        <v>0</v>
      </c>
      <c r="E16" s="267"/>
      <c r="F16" s="266">
        <f>'Fig5'!G$3</f>
        <v>0</v>
      </c>
      <c r="G16" s="267"/>
      <c r="H16" s="6">
        <f>'Fig5'!H$3</f>
        <v>0</v>
      </c>
      <c r="I16" s="37">
        <f>'Fig5'!I$3</f>
        <v>0</v>
      </c>
      <c r="J16" s="38" t="str">
        <f>IF(I16&lt;&gt;0,SUM(I$12:I16)/COUNT(I$12:I16)," ")</f>
        <v xml:space="preserve"> </v>
      </c>
    </row>
    <row r="17" spans="1:10" x14ac:dyDescent="0.25">
      <c r="A17" s="34">
        <v>6</v>
      </c>
      <c r="B17" s="266">
        <f>'Fig6'!E$3</f>
        <v>0</v>
      </c>
      <c r="C17" s="267"/>
      <c r="D17" s="266">
        <f>'Fig6'!F$3</f>
        <v>0</v>
      </c>
      <c r="E17" s="267"/>
      <c r="F17" s="266">
        <f>'Fig6'!G$3</f>
        <v>0</v>
      </c>
      <c r="G17" s="267"/>
      <c r="H17" s="6">
        <f>'Fig6'!H$3</f>
        <v>0</v>
      </c>
      <c r="I17" s="37">
        <f>'Fig6'!I$3</f>
        <v>0</v>
      </c>
      <c r="J17" s="38" t="str">
        <f>IF(I17&lt;&gt;0,SUM(I$12:I17)/COUNT(I$12:I17)," ")</f>
        <v xml:space="preserve"> </v>
      </c>
    </row>
    <row r="18" spans="1:10" x14ac:dyDescent="0.25">
      <c r="A18" s="34">
        <v>7</v>
      </c>
      <c r="B18" s="266">
        <f>'Fig7'!E$3</f>
        <v>0</v>
      </c>
      <c r="C18" s="267"/>
      <c r="D18" s="266">
        <f>'Fig7'!F$3</f>
        <v>0</v>
      </c>
      <c r="E18" s="267"/>
      <c r="F18" s="266">
        <f>'Fig7'!G$3</f>
        <v>0</v>
      </c>
      <c r="G18" s="267"/>
      <c r="H18" s="6">
        <f>'Fig7'!H$3</f>
        <v>0</v>
      </c>
      <c r="I18" s="37">
        <f>'Fig7'!I$3</f>
        <v>0</v>
      </c>
      <c r="J18" s="38" t="str">
        <f>IF(I18&lt;&gt;0,SUM(I$12:I18)/COUNT(I$12:I18)," ")</f>
        <v xml:space="preserve"> </v>
      </c>
    </row>
    <row r="19" spans="1:10" x14ac:dyDescent="0.25">
      <c r="A19" s="34">
        <v>8</v>
      </c>
      <c r="B19" s="266">
        <f>'Fig8'!E$3</f>
        <v>0</v>
      </c>
      <c r="C19" s="267"/>
      <c r="D19" s="266">
        <f>'Fig8'!F$3</f>
        <v>0</v>
      </c>
      <c r="E19" s="267"/>
      <c r="F19" s="266">
        <f>'Fig8'!G$3</f>
        <v>0</v>
      </c>
      <c r="G19" s="267"/>
      <c r="H19" s="6">
        <f>'Fig8'!H$3</f>
        <v>0</v>
      </c>
      <c r="I19" s="37">
        <f>'Fig8'!I$3</f>
        <v>0</v>
      </c>
      <c r="J19" s="38" t="str">
        <f>IF(I19&lt;&gt;0,SUM(I$12:I19)/COUNT(I$12:I19)," ")</f>
        <v xml:space="preserve"> </v>
      </c>
    </row>
    <row r="20" spans="1:10" x14ac:dyDescent="0.25">
      <c r="A20" s="34">
        <v>9</v>
      </c>
      <c r="B20" s="266">
        <f>'Fig9'!E$3</f>
        <v>0</v>
      </c>
      <c r="C20" s="267"/>
      <c r="D20" s="266">
        <f>'Fig9'!F$3</f>
        <v>0</v>
      </c>
      <c r="E20" s="267"/>
      <c r="F20" s="266">
        <f>'Fig9'!G$3</f>
        <v>0</v>
      </c>
      <c r="G20" s="267"/>
      <c r="H20" s="6">
        <f>'Fig9'!H$3</f>
        <v>0</v>
      </c>
      <c r="I20" s="37">
        <f>'Fig9'!I$3</f>
        <v>0</v>
      </c>
      <c r="J20" s="38" t="str">
        <f>IF(I20&lt;&gt;0,SUM(I$12:I20)/COUNT(I$12:I20)," ")</f>
        <v xml:space="preserve"> </v>
      </c>
    </row>
    <row r="21" spans="1:10" x14ac:dyDescent="0.25">
      <c r="A21" s="34">
        <v>10</v>
      </c>
      <c r="B21" s="266">
        <f>'Fig10'!E$3</f>
        <v>0</v>
      </c>
      <c r="C21" s="267"/>
      <c r="D21" s="266">
        <f>'Fig10'!F$3</f>
        <v>0</v>
      </c>
      <c r="E21" s="267"/>
      <c r="F21" s="266">
        <f>'Fig10'!G$3</f>
        <v>0</v>
      </c>
      <c r="G21" s="267"/>
      <c r="H21" s="6">
        <f>'Fig10'!H$3</f>
        <v>0</v>
      </c>
      <c r="I21" s="37">
        <f>'Fig10'!I$3</f>
        <v>0</v>
      </c>
      <c r="J21" s="38" t="str">
        <f>IF(I21&lt;&gt;0,SUM(I$12:I21)/COUNT(I$12:I21)," ")</f>
        <v xml:space="preserve"> </v>
      </c>
    </row>
    <row r="22" spans="1:10" x14ac:dyDescent="0.25">
      <c r="A22" s="34">
        <v>11</v>
      </c>
      <c r="B22" s="266">
        <f>'Fig11'!E$3</f>
        <v>0</v>
      </c>
      <c r="C22" s="267"/>
      <c r="D22" s="266">
        <f>'Fig11'!F$3</f>
        <v>0</v>
      </c>
      <c r="E22" s="267"/>
      <c r="F22" s="266">
        <f>'Fig11'!G$3</f>
        <v>0</v>
      </c>
      <c r="G22" s="267"/>
      <c r="H22" s="6">
        <f>'Fig11'!H$3</f>
        <v>0</v>
      </c>
      <c r="I22" s="37">
        <f>'Fig11'!I$3</f>
        <v>0</v>
      </c>
      <c r="J22" s="38" t="str">
        <f>IF(I22&lt;&gt;0,SUM(I$12:I22)/COUNT(I$12:I22)," ")</f>
        <v xml:space="preserve"> </v>
      </c>
    </row>
    <row r="23" spans="1:10" x14ac:dyDescent="0.25">
      <c r="A23" s="34">
        <v>12</v>
      </c>
      <c r="B23" s="266">
        <f>'Fig12'!E$3</f>
        <v>0</v>
      </c>
      <c r="C23" s="267"/>
      <c r="D23" s="266">
        <f>'Fig12'!F$3</f>
        <v>0</v>
      </c>
      <c r="E23" s="267"/>
      <c r="F23" s="266">
        <f>'Fig12'!G$3</f>
        <v>0</v>
      </c>
      <c r="G23" s="267"/>
      <c r="H23" s="6">
        <f>'Fig12'!H$3</f>
        <v>0</v>
      </c>
      <c r="I23" s="37">
        <f>'Fig12'!I$3</f>
        <v>0</v>
      </c>
      <c r="J23" s="38" t="str">
        <f>IF(I23&lt;&gt;0,SUM(I$12:I23)/COUNT(I$12:I23)," ")</f>
        <v xml:space="preserve"> </v>
      </c>
    </row>
    <row r="24" spans="1:10" x14ac:dyDescent="0.25">
      <c r="A24" s="34">
        <v>13</v>
      </c>
      <c r="B24" s="266">
        <f>'Fig13'!E$3</f>
        <v>0</v>
      </c>
      <c r="C24" s="267"/>
      <c r="D24" s="266">
        <f>'Fig13'!F$3</f>
        <v>0</v>
      </c>
      <c r="E24" s="267"/>
      <c r="F24" s="266">
        <f>'Fig13'!G$3</f>
        <v>0</v>
      </c>
      <c r="G24" s="267"/>
      <c r="H24" s="6">
        <f>'Fig13'!H$3</f>
        <v>0</v>
      </c>
      <c r="I24" s="37">
        <f>'Fig13'!I$3</f>
        <v>0</v>
      </c>
      <c r="J24" s="38" t="str">
        <f>IF(I24&lt;&gt;0,SUM(I$12:I24)/COUNT(I$12:I24)," ")</f>
        <v xml:space="preserve"> </v>
      </c>
    </row>
    <row r="25" spans="1:10" x14ac:dyDescent="0.25">
      <c r="A25" s="34">
        <v>14</v>
      </c>
      <c r="B25" s="266">
        <f>'Fig14'!E$3</f>
        <v>0</v>
      </c>
      <c r="C25" s="267"/>
      <c r="D25" s="266">
        <f>'Fig14'!F$3</f>
        <v>0</v>
      </c>
      <c r="E25" s="267"/>
      <c r="F25" s="266">
        <f>'Fig14'!G$3</f>
        <v>0</v>
      </c>
      <c r="G25" s="267"/>
      <c r="H25" s="6">
        <f>'Fig14'!H$3</f>
        <v>0</v>
      </c>
      <c r="I25" s="37">
        <f>'Fig14'!I$3</f>
        <v>0</v>
      </c>
      <c r="J25" s="38" t="str">
        <f>IF(I25&lt;&gt;0,SUM(I$12:I25)/COUNT(I$12:I25)," ")</f>
        <v xml:space="preserve"> </v>
      </c>
    </row>
    <row r="26" spans="1:10" x14ac:dyDescent="0.25">
      <c r="A26" s="34">
        <v>15</v>
      </c>
      <c r="B26" s="266">
        <f>'Fig15'!E$3</f>
        <v>0</v>
      </c>
      <c r="C26" s="267"/>
      <c r="D26" s="266">
        <f>'Fig15'!F$3</f>
        <v>0</v>
      </c>
      <c r="E26" s="267"/>
      <c r="F26" s="266">
        <f>'Fig15'!G$3</f>
        <v>0</v>
      </c>
      <c r="G26" s="267"/>
      <c r="H26" s="6">
        <f>'Fig15'!H$3</f>
        <v>0</v>
      </c>
      <c r="I26" s="37">
        <f>'Fig15'!I$3</f>
        <v>0</v>
      </c>
      <c r="J26" s="38" t="str">
        <f>IF(I26&lt;&gt;0,SUM(I$12:I26)/COUNT(I$12:I26)," ")</f>
        <v xml:space="preserve"> </v>
      </c>
    </row>
    <row r="27" spans="1:10" x14ac:dyDescent="0.25">
      <c r="A27" s="34">
        <v>16</v>
      </c>
      <c r="B27" s="266">
        <f>'Fig16'!E$3</f>
        <v>0</v>
      </c>
      <c r="C27" s="267"/>
      <c r="D27" s="266">
        <f>'Fig16'!F$3</f>
        <v>0</v>
      </c>
      <c r="E27" s="267"/>
      <c r="F27" s="266">
        <f>'Fig16'!G$3</f>
        <v>0</v>
      </c>
      <c r="G27" s="267"/>
      <c r="H27" s="6">
        <f>'Fig16'!H$3</f>
        <v>0</v>
      </c>
      <c r="I27" s="37">
        <f>'Fig16'!I$3</f>
        <v>0</v>
      </c>
      <c r="J27" s="38" t="str">
        <f>IF(I27&lt;&gt;0,SUM(I$12:I27)/COUNT(I$12:I27)," ")</f>
        <v xml:space="preserve"> </v>
      </c>
    </row>
    <row r="28" spans="1:10" x14ac:dyDescent="0.25">
      <c r="A28" s="35"/>
      <c r="B28" s="26"/>
      <c r="C28" s="91"/>
      <c r="D28" s="26"/>
      <c r="E28" s="91"/>
      <c r="F28" s="26"/>
      <c r="G28" s="91"/>
      <c r="H28" s="26"/>
      <c r="I28" s="40"/>
      <c r="J28" s="40" t="str">
        <f>IF(I28&lt;&gt;0,SUM(I$12:I28)/COUNT(I$12:I28)," ")</f>
        <v xml:space="preserve"> </v>
      </c>
    </row>
    <row r="29" spans="1:10" x14ac:dyDescent="0.25">
      <c r="A29" s="17"/>
      <c r="B29" s="92"/>
      <c r="C29" s="93" t="s">
        <v>70</v>
      </c>
      <c r="D29" s="94"/>
      <c r="E29" s="93" t="s">
        <v>70</v>
      </c>
      <c r="F29" s="94"/>
      <c r="G29" s="93" t="s">
        <v>70</v>
      </c>
      <c r="H29" s="95"/>
      <c r="I29" s="18"/>
      <c r="J29" s="18" t="str">
        <f>IF(I29&lt;&gt;0,SUM(I$12:I29)/COUNT(I$12:I29)," ")</f>
        <v xml:space="preserve"> </v>
      </c>
    </row>
    <row r="30" spans="1:10" x14ac:dyDescent="0.25">
      <c r="A30" s="96"/>
      <c r="B30" s="6" t="s">
        <v>71</v>
      </c>
      <c r="C30" s="97" t="s">
        <v>72</v>
      </c>
      <c r="D30" s="91" t="s">
        <v>72</v>
      </c>
      <c r="E30" s="97" t="s">
        <v>72</v>
      </c>
      <c r="F30" s="91" t="s">
        <v>73</v>
      </c>
      <c r="G30" s="97" t="s">
        <v>72</v>
      </c>
      <c r="H30" s="94"/>
      <c r="I30" s="41"/>
      <c r="J30" s="41" t="str">
        <f>IF(I30&lt;&gt;0,SUM(I$12:I30)/COUNT(I$12:I30)," ")</f>
        <v xml:space="preserve"> </v>
      </c>
    </row>
    <row r="31" spans="1:10" x14ac:dyDescent="0.25">
      <c r="A31" s="34">
        <v>17</v>
      </c>
      <c r="B31" s="6">
        <f>'Fig17'!E$3</f>
        <v>0</v>
      </c>
      <c r="C31" s="6">
        <f>'Fig17'!F$3</f>
        <v>0</v>
      </c>
      <c r="D31" s="6">
        <f>'Fig17'!G$3</f>
        <v>0</v>
      </c>
      <c r="E31" s="6">
        <f>'Fig17'!H$3</f>
        <v>0</v>
      </c>
      <c r="F31" s="6">
        <f>'Fig17'!I$3</f>
        <v>0</v>
      </c>
      <c r="G31" s="6">
        <f>'Fig17'!J$3</f>
        <v>0</v>
      </c>
      <c r="H31" s="6">
        <f>'Fig17'!K$3</f>
        <v>0</v>
      </c>
      <c r="I31" s="37">
        <f>'Fig17'!L$5</f>
        <v>0</v>
      </c>
      <c r="J31" s="38" t="str">
        <f>IF(I31&lt;&gt;0,SUM(I$12:I31)/COUNT(I$12:I31)," ")</f>
        <v xml:space="preserve"> </v>
      </c>
    </row>
    <row r="32" spans="1:10" x14ac:dyDescent="0.25">
      <c r="A32" s="34">
        <v>18</v>
      </c>
      <c r="B32" s="6">
        <f>'Fig18'!E$3</f>
        <v>0</v>
      </c>
      <c r="C32" s="6">
        <f>'Fig18'!F$3</f>
        <v>0</v>
      </c>
      <c r="D32" s="6">
        <f>'Fig18'!G$3</f>
        <v>0</v>
      </c>
      <c r="E32" s="6">
        <f>'Fig18'!H$3</f>
        <v>0</v>
      </c>
      <c r="F32" s="6">
        <f>'Fig18'!I$3</f>
        <v>0</v>
      </c>
      <c r="G32" s="6">
        <f>'Fig18'!J$3</f>
        <v>0</v>
      </c>
      <c r="H32" s="6">
        <f>'Fig18'!K$3</f>
        <v>0</v>
      </c>
      <c r="I32" s="37">
        <f>'Fig18'!L$3</f>
        <v>0</v>
      </c>
      <c r="J32" s="38" t="str">
        <f>IF(I32&lt;&gt;0,SUM(I$12:I32)/COUNT(I$12:I32)," ")</f>
        <v xml:space="preserve"> </v>
      </c>
    </row>
    <row r="33" spans="1:10" x14ac:dyDescent="0.25">
      <c r="A33" s="34">
        <v>19</v>
      </c>
      <c r="B33" s="6">
        <f>'Fig19'!E$3</f>
        <v>0</v>
      </c>
      <c r="C33" s="6">
        <f>'Fig19'!F$3</f>
        <v>0</v>
      </c>
      <c r="D33" s="6">
        <f>'Fig19'!G$3</f>
        <v>0</v>
      </c>
      <c r="E33" s="6">
        <f>'Fig19'!H$3</f>
        <v>0</v>
      </c>
      <c r="F33" s="6">
        <f>'Fig19'!I$3</f>
        <v>0</v>
      </c>
      <c r="G33" s="6">
        <f>'Fig19'!J$3</f>
        <v>0</v>
      </c>
      <c r="H33" s="6">
        <f>'Fig19'!K$3</f>
        <v>0</v>
      </c>
      <c r="I33" s="37">
        <f>'Fig19'!L$3</f>
        <v>0</v>
      </c>
      <c r="J33" s="38" t="str">
        <f>IF(I33&lt;&gt;0,SUM(I$12:I33)/COUNT(I$12:I33)," ")</f>
        <v xml:space="preserve"> </v>
      </c>
    </row>
    <row r="34" spans="1:10" x14ac:dyDescent="0.25">
      <c r="A34" s="34">
        <v>20</v>
      </c>
      <c r="B34" s="6">
        <f>'Fig20'!E$3</f>
        <v>0</v>
      </c>
      <c r="C34" s="6">
        <f>'Fig20'!F$3</f>
        <v>0</v>
      </c>
      <c r="D34" s="6">
        <f>'Fig20'!G$3</f>
        <v>0</v>
      </c>
      <c r="E34" s="6">
        <f>'Fig20'!H$3</f>
        <v>0</v>
      </c>
      <c r="F34" s="6">
        <f>'Fig20'!I$3</f>
        <v>0</v>
      </c>
      <c r="G34" s="6">
        <f>'Fig20'!J$3</f>
        <v>0</v>
      </c>
      <c r="H34" s="6">
        <f>'Fig20'!K$3</f>
        <v>0</v>
      </c>
      <c r="I34" s="37">
        <f>'Fig20'!L$3</f>
        <v>0</v>
      </c>
      <c r="J34" s="38" t="str">
        <f>IF(I34&lt;&gt;0,SUM(I$12:I34)/COUNT(I$12:I34)," ")</f>
        <v xml:space="preserve"> </v>
      </c>
    </row>
    <row r="35" spans="1:10" x14ac:dyDescent="0.25">
      <c r="A35" s="34">
        <v>21</v>
      </c>
      <c r="B35" s="6">
        <f>'Fig21'!E$3</f>
        <v>0</v>
      </c>
      <c r="C35" s="6">
        <f>'Fig21'!F$3</f>
        <v>0</v>
      </c>
      <c r="D35" s="6">
        <f>'Fig21'!G$3</f>
        <v>0</v>
      </c>
      <c r="E35" s="6">
        <f>'Fig21'!H$3</f>
        <v>0</v>
      </c>
      <c r="F35" s="6">
        <f>'Fig21'!I$3</f>
        <v>0</v>
      </c>
      <c r="G35" s="6">
        <f>'Fig21'!J$3</f>
        <v>0</v>
      </c>
      <c r="H35" s="6">
        <f>'Fig21'!K$3</f>
        <v>0</v>
      </c>
      <c r="I35" s="37">
        <f>'Fig21'!L$3</f>
        <v>0</v>
      </c>
      <c r="J35" s="38" t="str">
        <f>IF(I35&lt;&gt;0,SUM(I$12:I35)/COUNT(I$12:I35)," ")</f>
        <v xml:space="preserve"> </v>
      </c>
    </row>
    <row r="36" spans="1:10" x14ac:dyDescent="0.25">
      <c r="A36" s="34">
        <v>22</v>
      </c>
      <c r="B36" s="6">
        <f>'Fig22'!E$3</f>
        <v>0</v>
      </c>
      <c r="C36" s="6">
        <f>'Fig22'!F$3</f>
        <v>0</v>
      </c>
      <c r="D36" s="6">
        <f>'Fig22'!G$3</f>
        <v>0</v>
      </c>
      <c r="E36" s="6">
        <f>'Fig22'!H$3</f>
        <v>0</v>
      </c>
      <c r="F36" s="6">
        <f>'Fig22'!I$3</f>
        <v>0</v>
      </c>
      <c r="G36" s="6">
        <f>'Fig22'!J$3</f>
        <v>0</v>
      </c>
      <c r="H36" s="6">
        <f>'Fig22'!K$3</f>
        <v>0</v>
      </c>
      <c r="I36" s="37">
        <f>'Fig22'!L$3</f>
        <v>0</v>
      </c>
      <c r="J36" s="38" t="str">
        <f>IF(I36&lt;&gt;0,SUM(I$12:I36)/COUNT(I$12:I36)," ")</f>
        <v xml:space="preserve"> </v>
      </c>
    </row>
    <row r="37" spans="1:10" x14ac:dyDescent="0.25">
      <c r="A37" s="34">
        <v>23</v>
      </c>
      <c r="B37" s="6">
        <f>'Fig23'!E$3</f>
        <v>0</v>
      </c>
      <c r="C37" s="6">
        <f>'Fig23'!F$3</f>
        <v>0</v>
      </c>
      <c r="D37" s="6">
        <f>'Fig23'!G$3</f>
        <v>0</v>
      </c>
      <c r="E37" s="6">
        <f>'Fig23'!H$3</f>
        <v>0</v>
      </c>
      <c r="F37" s="6">
        <f>'Fig23'!I$3</f>
        <v>0</v>
      </c>
      <c r="G37" s="6">
        <f>'Fig23'!J$3</f>
        <v>0</v>
      </c>
      <c r="H37" s="6">
        <f>'Fig23'!K$3</f>
        <v>0</v>
      </c>
      <c r="I37" s="37">
        <f>'Fig23'!L$3</f>
        <v>0</v>
      </c>
      <c r="J37" s="38" t="str">
        <f>IF(I37&lt;&gt;0,SUM(I$12:I37)/COUNT(I$12:I37)," ")</f>
        <v xml:space="preserve"> </v>
      </c>
    </row>
    <row r="38" spans="1:10" x14ac:dyDescent="0.25">
      <c r="A38" s="34">
        <v>24</v>
      </c>
      <c r="B38" s="6">
        <f>'Fig24'!E$3</f>
        <v>0</v>
      </c>
      <c r="C38" s="6">
        <f>'Fig24'!F$3</f>
        <v>0</v>
      </c>
      <c r="D38" s="6">
        <f>'Fig24'!G$3</f>
        <v>0</v>
      </c>
      <c r="E38" s="6">
        <f>'Fig24'!H$3</f>
        <v>0</v>
      </c>
      <c r="F38" s="6">
        <f>'Fig24'!I$3</f>
        <v>0</v>
      </c>
      <c r="G38" s="6">
        <f>'Fig24'!J$3</f>
        <v>0</v>
      </c>
      <c r="H38" s="6">
        <f>'Fig24'!K$3</f>
        <v>0</v>
      </c>
      <c r="I38" s="37">
        <f>'Fig24'!L$3</f>
        <v>0</v>
      </c>
      <c r="J38" s="38" t="str">
        <f>IF(I38&lt;&gt;0,SUM(I$12:I38)/COUNT(I$12:I38)," ")</f>
        <v xml:space="preserve"> </v>
      </c>
    </row>
    <row r="39" spans="1:10" x14ac:dyDescent="0.25">
      <c r="A39" s="35"/>
      <c r="B39" s="26"/>
      <c r="C39" s="26"/>
      <c r="D39" s="26"/>
      <c r="E39" s="25"/>
      <c r="F39" s="270" t="s">
        <v>74</v>
      </c>
      <c r="G39" s="271"/>
      <c r="H39" s="154">
        <f>SUM(H12:H38)</f>
        <v>0</v>
      </c>
      <c r="I39" s="37">
        <f>SUM(I12:I38)</f>
        <v>0</v>
      </c>
      <c r="J39" s="18"/>
    </row>
    <row r="40" spans="1:10" x14ac:dyDescent="0.25">
      <c r="A40" s="17"/>
      <c r="B40" s="22"/>
      <c r="C40" s="22"/>
      <c r="D40" s="22"/>
      <c r="E40" s="22"/>
      <c r="F40" s="26"/>
      <c r="G40" s="25"/>
      <c r="H40" s="6" t="s">
        <v>75</v>
      </c>
      <c r="I40" s="38">
        <f>I39/24</f>
        <v>0</v>
      </c>
      <c r="J40" s="18"/>
    </row>
    <row r="41" spans="1:10" x14ac:dyDescent="0.25">
      <c r="A41" s="17" t="s">
        <v>76</v>
      </c>
      <c r="B41" s="22"/>
      <c r="C41" s="22"/>
      <c r="D41" s="22"/>
      <c r="E41" s="22"/>
      <c r="F41" s="22"/>
      <c r="G41" s="22"/>
      <c r="H41" s="22"/>
      <c r="I41" s="26"/>
      <c r="J41" s="18"/>
    </row>
    <row r="42" spans="1:10" x14ac:dyDescent="0.25">
      <c r="A42" s="17" t="s">
        <v>77</v>
      </c>
      <c r="B42" s="22"/>
      <c r="C42" s="22"/>
      <c r="D42" s="22"/>
      <c r="E42" s="22"/>
      <c r="F42" s="22"/>
      <c r="G42" s="22"/>
      <c r="H42" s="22"/>
      <c r="I42" s="22"/>
      <c r="J42" s="18"/>
    </row>
    <row r="43" spans="1:10" x14ac:dyDescent="0.25">
      <c r="A43" s="17" t="s">
        <v>78</v>
      </c>
      <c r="B43" s="22"/>
      <c r="C43" s="22"/>
      <c r="D43" s="22"/>
      <c r="E43" s="22"/>
      <c r="F43" s="22"/>
      <c r="G43" s="22"/>
      <c r="H43" s="22"/>
      <c r="I43" s="22"/>
      <c r="J43" s="18"/>
    </row>
    <row r="44" spans="1:10" x14ac:dyDescent="0.25">
      <c r="A44" s="17" t="s">
        <v>79</v>
      </c>
      <c r="B44" s="22"/>
      <c r="C44" s="22"/>
      <c r="D44" s="22"/>
      <c r="E44" s="22"/>
      <c r="F44" s="22"/>
      <c r="G44" s="22"/>
      <c r="H44" s="22"/>
      <c r="I44" s="22"/>
      <c r="J44" s="18"/>
    </row>
    <row r="45" spans="1:10" x14ac:dyDescent="0.25">
      <c r="A45" s="17"/>
      <c r="B45" s="22"/>
      <c r="C45" s="22"/>
      <c r="D45" s="22"/>
      <c r="E45" s="22"/>
      <c r="F45" s="22"/>
      <c r="G45" s="22"/>
      <c r="H45" s="22"/>
      <c r="I45" s="22"/>
      <c r="J45" s="18"/>
    </row>
    <row r="46" spans="1:10" ht="15.75" thickBot="1" x14ac:dyDescent="0.3">
      <c r="A46" s="17"/>
      <c r="B46" s="20" t="s">
        <v>32</v>
      </c>
      <c r="C46" s="22"/>
      <c r="D46" s="22"/>
      <c r="E46" s="22"/>
      <c r="F46" s="22" t="s">
        <v>40</v>
      </c>
      <c r="G46" s="22"/>
      <c r="H46" s="22"/>
      <c r="I46" s="22"/>
      <c r="J46" s="18"/>
    </row>
    <row r="47" spans="1:10" ht="15.75" thickBot="1" x14ac:dyDescent="0.3">
      <c r="A47" s="17"/>
      <c r="B47" s="261" t="str">
        <f>IF(ISBLANK(Résultats!C4),"",Résultats!C4)</f>
        <v/>
      </c>
      <c r="C47" s="262"/>
      <c r="D47" s="22"/>
      <c r="E47" s="22"/>
      <c r="F47" s="201"/>
      <c r="G47" s="202"/>
      <c r="H47" s="203"/>
      <c r="I47" s="22"/>
      <c r="J47" s="18"/>
    </row>
    <row r="48" spans="1:10" x14ac:dyDescent="0.25">
      <c r="A48" s="17"/>
      <c r="B48" s="22"/>
      <c r="C48" s="22"/>
      <c r="D48" s="22"/>
      <c r="E48" s="22"/>
      <c r="F48" s="204"/>
      <c r="G48" s="205"/>
      <c r="H48" s="206"/>
      <c r="I48" s="22"/>
      <c r="J48" s="18"/>
    </row>
    <row r="49" spans="1:10" x14ac:dyDescent="0.25">
      <c r="A49" s="17"/>
      <c r="B49" s="22"/>
      <c r="C49" s="22"/>
      <c r="D49" s="22"/>
      <c r="E49" s="22"/>
      <c r="F49" s="204"/>
      <c r="G49" s="205"/>
      <c r="H49" s="206"/>
      <c r="I49" s="22"/>
      <c r="J49" s="18"/>
    </row>
    <row r="50" spans="1:10" ht="15.75" thickBot="1" x14ac:dyDescent="0.3">
      <c r="A50" s="17"/>
      <c r="B50" s="22"/>
      <c r="C50" s="22"/>
      <c r="D50" s="22"/>
      <c r="E50" s="22"/>
      <c r="F50" s="207"/>
      <c r="G50" s="208"/>
      <c r="H50" s="209"/>
      <c r="I50" s="22"/>
      <c r="J50" s="18"/>
    </row>
    <row r="51" spans="1:10" ht="15.75" thickBot="1" x14ac:dyDescent="0.3">
      <c r="A51" s="182" t="s">
        <v>43</v>
      </c>
      <c r="B51" s="20"/>
      <c r="C51" s="20"/>
      <c r="D51" s="20"/>
      <c r="E51" s="20"/>
      <c r="F51" s="20"/>
      <c r="G51" s="20"/>
      <c r="H51" s="20"/>
      <c r="I51" s="20"/>
      <c r="J51" s="21"/>
    </row>
  </sheetData>
  <sheetProtection algorithmName="SHA-512" hashValue="BXg+gzU5AsgHDI4og04FQJiebiQVJ+GEyAC8ZGj8fl2DfJSRzexxyGmvxHFVky7rLC3eBSTyukk6OeZ1lhT4dw==" saltValue="Rou3AtUF1WlFwPV1+PF76A==" spinCount="100000" sheet="1" objects="1" scenarios="1"/>
  <mergeCells count="61">
    <mergeCell ref="F16:G16"/>
    <mergeCell ref="F17:G17"/>
    <mergeCell ref="F18:G18"/>
    <mergeCell ref="F11:G11"/>
    <mergeCell ref="F12:G12"/>
    <mergeCell ref="F13:G13"/>
    <mergeCell ref="F14:G14"/>
    <mergeCell ref="F15:G15"/>
    <mergeCell ref="F22:G22"/>
    <mergeCell ref="F39:G39"/>
    <mergeCell ref="F23:G23"/>
    <mergeCell ref="F24:G24"/>
    <mergeCell ref="F25:G25"/>
    <mergeCell ref="F26:G26"/>
    <mergeCell ref="F27:G27"/>
    <mergeCell ref="B24:C24"/>
    <mergeCell ref="B25:C25"/>
    <mergeCell ref="B26:C26"/>
    <mergeCell ref="B27:C27"/>
    <mergeCell ref="F19:G19"/>
    <mergeCell ref="F20:G20"/>
    <mergeCell ref="F21:G21"/>
    <mergeCell ref="D27:E27"/>
    <mergeCell ref="D19:E19"/>
    <mergeCell ref="D20:E20"/>
    <mergeCell ref="D21:E21"/>
    <mergeCell ref="D22:E22"/>
    <mergeCell ref="D23:E23"/>
    <mergeCell ref="D24:E24"/>
    <mergeCell ref="D25:E25"/>
    <mergeCell ref="D26:E26"/>
    <mergeCell ref="D12:E12"/>
    <mergeCell ref="D13:E13"/>
    <mergeCell ref="D14:E14"/>
    <mergeCell ref="D15:E15"/>
    <mergeCell ref="B23:C23"/>
    <mergeCell ref="D16:E16"/>
    <mergeCell ref="D17:E17"/>
    <mergeCell ref="D18:E18"/>
    <mergeCell ref="B47:C47"/>
    <mergeCell ref="F47:H50"/>
    <mergeCell ref="A1:J1"/>
    <mergeCell ref="B22:C22"/>
    <mergeCell ref="B11:C11"/>
    <mergeCell ref="B12:C12"/>
    <mergeCell ref="B13:C13"/>
    <mergeCell ref="B14:C14"/>
    <mergeCell ref="B15:C15"/>
    <mergeCell ref="B16:C16"/>
    <mergeCell ref="B17:C17"/>
    <mergeCell ref="B18:C18"/>
    <mergeCell ref="B19:C19"/>
    <mergeCell ref="B20:C20"/>
    <mergeCell ref="B21:C21"/>
    <mergeCell ref="D11:E11"/>
    <mergeCell ref="I2:J2"/>
    <mergeCell ref="I3:J3"/>
    <mergeCell ref="I4:J4"/>
    <mergeCell ref="B2:G2"/>
    <mergeCell ref="C3:G3"/>
    <mergeCell ref="C4:G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425C7-C025-442E-9766-F0A906D9D4B8}">
  <dimension ref="A1:K47"/>
  <sheetViews>
    <sheetView workbookViewId="0">
      <selection activeCell="C2" sqref="C2:H2"/>
    </sheetView>
  </sheetViews>
  <sheetFormatPr baseColWidth="10" defaultColWidth="11.42578125" defaultRowHeight="15" x14ac:dyDescent="0.25"/>
  <sheetData>
    <row r="1" spans="1:11" ht="101.25" customHeight="1" x14ac:dyDescent="0.25">
      <c r="A1" s="217" t="s">
        <v>55</v>
      </c>
      <c r="B1" s="218"/>
      <c r="C1" s="218"/>
      <c r="D1" s="218"/>
      <c r="E1" s="218"/>
      <c r="F1" s="218"/>
      <c r="G1" s="218"/>
      <c r="H1" s="218"/>
      <c r="I1" s="218"/>
      <c r="J1" s="218"/>
      <c r="K1" s="219"/>
    </row>
    <row r="2" spans="1:11" x14ac:dyDescent="0.25">
      <c r="A2" s="46" t="s">
        <v>29</v>
      </c>
      <c r="B2" s="47"/>
      <c r="C2" s="220" t="s">
        <v>30</v>
      </c>
      <c r="D2" s="221"/>
      <c r="E2" s="221"/>
      <c r="F2" s="221"/>
      <c r="G2" s="221"/>
      <c r="H2" s="222"/>
      <c r="I2" s="47" t="s">
        <v>31</v>
      </c>
      <c r="J2" s="220"/>
      <c r="K2" s="222"/>
    </row>
    <row r="3" spans="1:11" x14ac:dyDescent="0.25">
      <c r="A3" s="46"/>
      <c r="B3" s="47"/>
      <c r="C3" s="47"/>
      <c r="D3" s="47"/>
      <c r="E3" s="47"/>
      <c r="F3" s="47"/>
      <c r="G3" s="47"/>
      <c r="H3" s="47"/>
      <c r="I3" s="47"/>
      <c r="J3" s="47"/>
      <c r="K3" s="48"/>
    </row>
    <row r="4" spans="1:11" x14ac:dyDescent="0.25">
      <c r="A4" s="49"/>
      <c r="B4" s="48" t="s">
        <v>32</v>
      </c>
      <c r="C4" s="220"/>
      <c r="D4" s="221"/>
      <c r="E4" s="222"/>
      <c r="F4" s="47"/>
      <c r="G4" s="50"/>
      <c r="H4" s="50"/>
      <c r="I4" s="47"/>
      <c r="J4" s="47"/>
      <c r="K4" s="48"/>
    </row>
    <row r="5" spans="1:11" x14ac:dyDescent="0.25">
      <c r="A5" s="46"/>
      <c r="B5" s="47"/>
      <c r="C5" s="47"/>
      <c r="D5" s="47"/>
      <c r="E5" s="47"/>
      <c r="F5" s="47"/>
      <c r="G5" s="50"/>
      <c r="H5" s="50"/>
      <c r="I5" s="47"/>
      <c r="J5" s="47"/>
      <c r="K5" s="48"/>
    </row>
    <row r="6" spans="1:11" ht="15.75" thickBot="1" x14ac:dyDescent="0.3">
      <c r="A6" s="51"/>
      <c r="B6" s="52"/>
      <c r="C6" s="52"/>
      <c r="D6" s="52"/>
      <c r="E6" s="52"/>
      <c r="F6" s="53" t="s">
        <v>33</v>
      </c>
      <c r="G6" s="52"/>
      <c r="H6" s="52"/>
      <c r="I6" s="47"/>
      <c r="J6" s="47"/>
      <c r="K6" s="48"/>
    </row>
    <row r="7" spans="1:11" x14ac:dyDescent="0.25">
      <c r="A7" s="223" t="s">
        <v>34</v>
      </c>
      <c r="B7" s="224"/>
      <c r="C7" s="225"/>
      <c r="D7" s="226" t="s">
        <v>35</v>
      </c>
      <c r="E7" s="224"/>
      <c r="F7" s="54" t="s">
        <v>36</v>
      </c>
      <c r="G7" s="224" t="s">
        <v>37</v>
      </c>
      <c r="H7" s="225"/>
      <c r="I7" s="55" t="s">
        <v>38</v>
      </c>
      <c r="J7" s="227" t="s">
        <v>39</v>
      </c>
      <c r="K7" s="228"/>
    </row>
    <row r="8" spans="1:11" x14ac:dyDescent="0.25">
      <c r="A8" s="210"/>
      <c r="B8" s="211"/>
      <c r="C8" s="212"/>
      <c r="D8" s="213"/>
      <c r="E8" s="214"/>
      <c r="F8" s="56"/>
      <c r="G8" s="213"/>
      <c r="H8" s="214"/>
      <c r="I8" s="57">
        <f>Joueur1!H$39</f>
        <v>0</v>
      </c>
      <c r="J8" s="215">
        <f>RANK(I8,I$8:I$27,0)</f>
        <v>1</v>
      </c>
      <c r="K8" s="216"/>
    </row>
    <row r="9" spans="1:11" x14ac:dyDescent="0.25">
      <c r="A9" s="210"/>
      <c r="B9" s="211"/>
      <c r="C9" s="212"/>
      <c r="D9" s="213"/>
      <c r="E9" s="214"/>
      <c r="F9" s="56"/>
      <c r="G9" s="213"/>
      <c r="H9" s="214"/>
      <c r="I9" s="57">
        <f>Joueur2!H$39</f>
        <v>0</v>
      </c>
      <c r="J9" s="215">
        <f t="shared" ref="J9:J27" si="0">RANK(I9,I$8:I$27,0)</f>
        <v>1</v>
      </c>
      <c r="K9" s="216"/>
    </row>
    <row r="10" spans="1:11" x14ac:dyDescent="0.25">
      <c r="A10" s="210"/>
      <c r="B10" s="211"/>
      <c r="C10" s="212"/>
      <c r="D10" s="213"/>
      <c r="E10" s="214"/>
      <c r="F10" s="56"/>
      <c r="G10" s="213"/>
      <c r="H10" s="214"/>
      <c r="I10" s="57">
        <f>Joueur3!H$39</f>
        <v>0</v>
      </c>
      <c r="J10" s="215">
        <f t="shared" si="0"/>
        <v>1</v>
      </c>
      <c r="K10" s="216"/>
    </row>
    <row r="11" spans="1:11" x14ac:dyDescent="0.25">
      <c r="A11" s="210"/>
      <c r="B11" s="211"/>
      <c r="C11" s="212"/>
      <c r="D11" s="213"/>
      <c r="E11" s="214"/>
      <c r="F11" s="56"/>
      <c r="G11" s="213"/>
      <c r="H11" s="214"/>
      <c r="I11" s="57">
        <f>Joueur4!H$39</f>
        <v>0</v>
      </c>
      <c r="J11" s="215">
        <f t="shared" si="0"/>
        <v>1</v>
      </c>
      <c r="K11" s="216"/>
    </row>
    <row r="12" spans="1:11" x14ac:dyDescent="0.25">
      <c r="A12" s="210"/>
      <c r="B12" s="211"/>
      <c r="C12" s="212"/>
      <c r="D12" s="213"/>
      <c r="E12" s="214"/>
      <c r="F12" s="56"/>
      <c r="G12" s="213"/>
      <c r="H12" s="214"/>
      <c r="I12" s="60">
        <f>Joueur5!H$39</f>
        <v>0</v>
      </c>
      <c r="J12" s="215">
        <f t="shared" si="0"/>
        <v>1</v>
      </c>
      <c r="K12" s="216"/>
    </row>
    <row r="13" spans="1:11" x14ac:dyDescent="0.25">
      <c r="A13" s="210"/>
      <c r="B13" s="211"/>
      <c r="C13" s="212"/>
      <c r="D13" s="213"/>
      <c r="E13" s="214"/>
      <c r="F13" s="56"/>
      <c r="G13" s="213"/>
      <c r="H13" s="214"/>
      <c r="I13" s="60">
        <f>Joueur6!H$39</f>
        <v>0</v>
      </c>
      <c r="J13" s="215">
        <f t="shared" si="0"/>
        <v>1</v>
      </c>
      <c r="K13" s="216"/>
    </row>
    <row r="14" spans="1:11" x14ac:dyDescent="0.25">
      <c r="A14" s="210"/>
      <c r="B14" s="211"/>
      <c r="C14" s="212"/>
      <c r="D14" s="213"/>
      <c r="E14" s="214"/>
      <c r="F14" s="56"/>
      <c r="G14" s="213"/>
      <c r="H14" s="214"/>
      <c r="I14" s="60">
        <f>Joueur7!H$39</f>
        <v>0</v>
      </c>
      <c r="J14" s="215">
        <f t="shared" si="0"/>
        <v>1</v>
      </c>
      <c r="K14" s="216"/>
    </row>
    <row r="15" spans="1:11" x14ac:dyDescent="0.25">
      <c r="A15" s="210"/>
      <c r="B15" s="211"/>
      <c r="C15" s="212"/>
      <c r="D15" s="213"/>
      <c r="E15" s="214"/>
      <c r="F15" s="56"/>
      <c r="G15" s="213"/>
      <c r="H15" s="214"/>
      <c r="I15" s="60">
        <f>Joueur8!H$39</f>
        <v>0</v>
      </c>
      <c r="J15" s="215">
        <f t="shared" si="0"/>
        <v>1</v>
      </c>
      <c r="K15" s="216"/>
    </row>
    <row r="16" spans="1:11" x14ac:dyDescent="0.25">
      <c r="A16" s="210"/>
      <c r="B16" s="211"/>
      <c r="C16" s="212"/>
      <c r="D16" s="213"/>
      <c r="E16" s="214"/>
      <c r="F16" s="56"/>
      <c r="G16" s="213"/>
      <c r="H16" s="214"/>
      <c r="I16" s="60">
        <f>Joueur9!H$39</f>
        <v>0</v>
      </c>
      <c r="J16" s="215">
        <f t="shared" si="0"/>
        <v>1</v>
      </c>
      <c r="K16" s="216"/>
    </row>
    <row r="17" spans="1:11" x14ac:dyDescent="0.25">
      <c r="A17" s="210"/>
      <c r="B17" s="211"/>
      <c r="C17" s="212"/>
      <c r="D17" s="213"/>
      <c r="E17" s="214"/>
      <c r="F17" s="56"/>
      <c r="G17" s="213"/>
      <c r="H17" s="214"/>
      <c r="I17" s="60">
        <f>Joueur10!H$39</f>
        <v>0</v>
      </c>
      <c r="J17" s="215">
        <f t="shared" si="0"/>
        <v>1</v>
      </c>
      <c r="K17" s="216"/>
    </row>
    <row r="18" spans="1:11" x14ac:dyDescent="0.25">
      <c r="A18" s="210"/>
      <c r="B18" s="211"/>
      <c r="C18" s="212"/>
      <c r="D18" s="213"/>
      <c r="E18" s="214"/>
      <c r="F18" s="56"/>
      <c r="G18" s="213"/>
      <c r="H18" s="214"/>
      <c r="I18" s="60">
        <f>Joueur11!H$39</f>
        <v>0</v>
      </c>
      <c r="J18" s="215">
        <f t="shared" si="0"/>
        <v>1</v>
      </c>
      <c r="K18" s="216"/>
    </row>
    <row r="19" spans="1:11" x14ac:dyDescent="0.25">
      <c r="A19" s="210"/>
      <c r="B19" s="211"/>
      <c r="C19" s="212"/>
      <c r="D19" s="213"/>
      <c r="E19" s="214"/>
      <c r="F19" s="56"/>
      <c r="G19" s="213"/>
      <c r="H19" s="214"/>
      <c r="I19" s="60">
        <f>Joueur12!H$39</f>
        <v>0</v>
      </c>
      <c r="J19" s="215">
        <f t="shared" si="0"/>
        <v>1</v>
      </c>
      <c r="K19" s="216"/>
    </row>
    <row r="20" spans="1:11" x14ac:dyDescent="0.25">
      <c r="A20" s="210"/>
      <c r="B20" s="211"/>
      <c r="C20" s="212"/>
      <c r="D20" s="213"/>
      <c r="E20" s="214"/>
      <c r="F20" s="56"/>
      <c r="G20" s="213"/>
      <c r="H20" s="214"/>
      <c r="I20" s="60">
        <f>Joueur13!H$39</f>
        <v>0</v>
      </c>
      <c r="J20" s="215">
        <f t="shared" si="0"/>
        <v>1</v>
      </c>
      <c r="K20" s="216"/>
    </row>
    <row r="21" spans="1:11" x14ac:dyDescent="0.25">
      <c r="A21" s="210"/>
      <c r="B21" s="211"/>
      <c r="C21" s="212"/>
      <c r="D21" s="213"/>
      <c r="E21" s="214"/>
      <c r="F21" s="56"/>
      <c r="G21" s="213"/>
      <c r="H21" s="214"/>
      <c r="I21" s="60">
        <f>Joueur14!H$39</f>
        <v>0</v>
      </c>
      <c r="J21" s="215">
        <f t="shared" si="0"/>
        <v>1</v>
      </c>
      <c r="K21" s="216"/>
    </row>
    <row r="22" spans="1:11" x14ac:dyDescent="0.25">
      <c r="A22" s="210"/>
      <c r="B22" s="211"/>
      <c r="C22" s="212"/>
      <c r="D22" s="213"/>
      <c r="E22" s="214"/>
      <c r="F22" s="56"/>
      <c r="G22" s="213"/>
      <c r="H22" s="214"/>
      <c r="I22" s="60">
        <f>Joueur15!H$39</f>
        <v>0</v>
      </c>
      <c r="J22" s="215">
        <f t="shared" si="0"/>
        <v>1</v>
      </c>
      <c r="K22" s="216"/>
    </row>
    <row r="23" spans="1:11" x14ac:dyDescent="0.25">
      <c r="A23" s="210"/>
      <c r="B23" s="211"/>
      <c r="C23" s="212"/>
      <c r="D23" s="213"/>
      <c r="E23" s="214"/>
      <c r="F23" s="56"/>
      <c r="G23" s="213"/>
      <c r="H23" s="214"/>
      <c r="I23" s="60">
        <f>Joueur16!H$39</f>
        <v>0</v>
      </c>
      <c r="J23" s="215">
        <f t="shared" si="0"/>
        <v>1</v>
      </c>
      <c r="K23" s="216"/>
    </row>
    <row r="24" spans="1:11" x14ac:dyDescent="0.25">
      <c r="A24" s="210"/>
      <c r="B24" s="211"/>
      <c r="C24" s="212"/>
      <c r="D24" s="213"/>
      <c r="E24" s="214"/>
      <c r="F24" s="56"/>
      <c r="G24" s="213"/>
      <c r="H24" s="214"/>
      <c r="I24" s="60">
        <f>Joueur17!H$39</f>
        <v>0</v>
      </c>
      <c r="J24" s="215">
        <f t="shared" si="0"/>
        <v>1</v>
      </c>
      <c r="K24" s="216"/>
    </row>
    <row r="25" spans="1:11" x14ac:dyDescent="0.25">
      <c r="A25" s="210"/>
      <c r="B25" s="211"/>
      <c r="C25" s="212"/>
      <c r="D25" s="213"/>
      <c r="E25" s="214"/>
      <c r="F25" s="56"/>
      <c r="G25" s="213"/>
      <c r="H25" s="214"/>
      <c r="I25" s="60">
        <f>Joueur18!H$39</f>
        <v>0</v>
      </c>
      <c r="J25" s="215">
        <f t="shared" si="0"/>
        <v>1</v>
      </c>
      <c r="K25" s="216"/>
    </row>
    <row r="26" spans="1:11" x14ac:dyDescent="0.25">
      <c r="A26" s="210"/>
      <c r="B26" s="211"/>
      <c r="C26" s="212"/>
      <c r="D26" s="213"/>
      <c r="E26" s="214"/>
      <c r="F26" s="56"/>
      <c r="G26" s="213"/>
      <c r="H26" s="214"/>
      <c r="I26" s="60">
        <f>Joueur19!H$39</f>
        <v>0</v>
      </c>
      <c r="J26" s="215">
        <f t="shared" si="0"/>
        <v>1</v>
      </c>
      <c r="K26" s="216"/>
    </row>
    <row r="27" spans="1:11" x14ac:dyDescent="0.25">
      <c r="A27" s="210"/>
      <c r="B27" s="211"/>
      <c r="C27" s="212"/>
      <c r="D27" s="213"/>
      <c r="E27" s="214"/>
      <c r="F27" s="58"/>
      <c r="G27" s="213"/>
      <c r="H27" s="214"/>
      <c r="I27" s="60">
        <f>Joueur20!H$39</f>
        <v>0</v>
      </c>
      <c r="J27" s="215">
        <f t="shared" si="0"/>
        <v>1</v>
      </c>
      <c r="K27" s="216"/>
    </row>
    <row r="28" spans="1:11" x14ac:dyDescent="0.25">
      <c r="A28" s="47"/>
      <c r="B28" s="47"/>
      <c r="C28" s="47"/>
      <c r="D28" s="47"/>
      <c r="E28" s="47"/>
      <c r="F28" s="47"/>
      <c r="G28" s="47"/>
      <c r="H28" s="47"/>
      <c r="I28" s="47"/>
      <c r="J28" s="47"/>
      <c r="K28" s="47"/>
    </row>
    <row r="29" spans="1:11" x14ac:dyDescent="0.25">
      <c r="A29" s="47"/>
      <c r="B29" s="47"/>
      <c r="C29" s="47"/>
      <c r="D29" s="47"/>
      <c r="E29" s="47"/>
      <c r="F29" s="47"/>
      <c r="G29" s="47"/>
      <c r="H29" s="47"/>
      <c r="I29" s="47"/>
      <c r="J29" s="47"/>
      <c r="K29" s="47"/>
    </row>
    <row r="30" spans="1:11" ht="15.75" thickBot="1" x14ac:dyDescent="0.3">
      <c r="A30" s="47"/>
      <c r="B30" s="47"/>
      <c r="C30" s="47"/>
      <c r="D30" s="47"/>
      <c r="E30" s="47"/>
      <c r="F30" s="47"/>
      <c r="G30" s="47"/>
      <c r="H30" s="47" t="s">
        <v>40</v>
      </c>
      <c r="I30" s="47"/>
      <c r="J30" s="47"/>
      <c r="K30" s="47"/>
    </row>
    <row r="31" spans="1:11" x14ac:dyDescent="0.25">
      <c r="A31" s="47"/>
      <c r="B31" s="47"/>
      <c r="C31" s="47"/>
      <c r="D31" s="47"/>
      <c r="E31" s="47"/>
      <c r="F31" s="47"/>
      <c r="G31" s="47"/>
      <c r="H31" s="201"/>
      <c r="I31" s="202"/>
      <c r="J31" s="203"/>
      <c r="K31" s="47"/>
    </row>
    <row r="32" spans="1:11" x14ac:dyDescent="0.25">
      <c r="A32" s="47"/>
      <c r="B32" s="47"/>
      <c r="C32" s="47"/>
      <c r="D32" s="47"/>
      <c r="E32" s="47"/>
      <c r="F32" s="47"/>
      <c r="G32" s="47"/>
      <c r="H32" s="204"/>
      <c r="I32" s="205"/>
      <c r="J32" s="206"/>
      <c r="K32" s="47"/>
    </row>
    <row r="33" spans="1:11" x14ac:dyDescent="0.25">
      <c r="A33" s="47"/>
      <c r="B33" s="47"/>
      <c r="C33" s="47"/>
      <c r="D33" s="47"/>
      <c r="E33" s="47"/>
      <c r="F33" s="47"/>
      <c r="G33" s="47"/>
      <c r="H33" s="204"/>
      <c r="I33" s="205"/>
      <c r="J33" s="206"/>
      <c r="K33" s="47"/>
    </row>
    <row r="34" spans="1:11" x14ac:dyDescent="0.25">
      <c r="A34" s="47"/>
      <c r="B34" s="47"/>
      <c r="C34" s="47"/>
      <c r="D34" s="47"/>
      <c r="E34" s="47"/>
      <c r="F34" s="47"/>
      <c r="G34" s="47"/>
      <c r="H34" s="204"/>
      <c r="I34" s="205"/>
      <c r="J34" s="206"/>
      <c r="K34" s="47"/>
    </row>
    <row r="35" spans="1:11" ht="15.75" thickBot="1" x14ac:dyDescent="0.3">
      <c r="A35" s="47"/>
      <c r="B35" s="47"/>
      <c r="C35" s="47"/>
      <c r="D35" s="47"/>
      <c r="E35" s="47"/>
      <c r="F35" s="47"/>
      <c r="G35" s="47"/>
      <c r="H35" s="207"/>
      <c r="I35" s="208"/>
      <c r="J35" s="209"/>
      <c r="K35" s="47"/>
    </row>
    <row r="36" spans="1:11" x14ac:dyDescent="0.25">
      <c r="A36" s="47"/>
      <c r="B36" s="47"/>
      <c r="C36" s="47"/>
      <c r="D36" s="47"/>
      <c r="E36" s="47"/>
      <c r="F36" s="47"/>
      <c r="G36" s="47"/>
      <c r="H36" s="47"/>
      <c r="I36" s="47"/>
      <c r="J36" s="47"/>
      <c r="K36" s="47"/>
    </row>
    <row r="37" spans="1:11" x14ac:dyDescent="0.25">
      <c r="A37" s="47"/>
      <c r="B37" s="47" t="s">
        <v>41</v>
      </c>
      <c r="C37" s="47"/>
      <c r="D37" s="47"/>
      <c r="E37" s="47"/>
      <c r="F37" s="47"/>
      <c r="G37" s="47"/>
      <c r="H37" s="47"/>
      <c r="I37" s="47"/>
      <c r="J37" s="47"/>
      <c r="K37" s="47"/>
    </row>
    <row r="38" spans="1:11" x14ac:dyDescent="0.25">
      <c r="A38" s="47"/>
      <c r="B38" s="47" t="s">
        <v>42</v>
      </c>
      <c r="C38" s="47"/>
      <c r="D38" s="47"/>
      <c r="E38" s="47"/>
      <c r="F38" s="47"/>
      <c r="G38" s="47"/>
      <c r="H38" s="47"/>
      <c r="I38" s="47"/>
      <c r="J38" s="47"/>
      <c r="K38" s="47"/>
    </row>
    <row r="39" spans="1:11" x14ac:dyDescent="0.25">
      <c r="A39" s="59" t="s">
        <v>43</v>
      </c>
      <c r="B39" s="47"/>
      <c r="C39" s="47"/>
      <c r="D39" s="47"/>
      <c r="E39" s="47"/>
      <c r="F39" s="47"/>
      <c r="G39" s="47"/>
      <c r="H39" s="47"/>
      <c r="I39" s="47"/>
      <c r="J39" s="47"/>
      <c r="K39" s="47"/>
    </row>
    <row r="47" spans="1:11" x14ac:dyDescent="0.25">
      <c r="B47" t="str">
        <f>IF(ISBLANK(Résultats!C4),"",Résultats!C4)</f>
        <v/>
      </c>
    </row>
  </sheetData>
  <sheetProtection algorithmName="SHA-512" hashValue="B8qttW2unKT/ZxmDsSXeYyvWV+Casvf6OwF0cCFzT6x/2JA0T48eEMftdhDBmhmT/N2VdakSj5IAlURUy3At3A==" saltValue="75QDPUxPn7eauiebPpx5JQ==" spinCount="100000" sheet="1" objects="1" scenarios="1"/>
  <mergeCells count="89">
    <mergeCell ref="A1:K1"/>
    <mergeCell ref="C2:H2"/>
    <mergeCell ref="J2:K2"/>
    <mergeCell ref="C4:E4"/>
    <mergeCell ref="A7:C7"/>
    <mergeCell ref="D7:E7"/>
    <mergeCell ref="G7:H7"/>
    <mergeCell ref="J7:K7"/>
    <mergeCell ref="A8:C8"/>
    <mergeCell ref="D8:E8"/>
    <mergeCell ref="G8:H8"/>
    <mergeCell ref="J8:K8"/>
    <mergeCell ref="A9:C9"/>
    <mergeCell ref="D9:E9"/>
    <mergeCell ref="G9:H9"/>
    <mergeCell ref="J9:K9"/>
    <mergeCell ref="A10:C10"/>
    <mergeCell ref="D10:E10"/>
    <mergeCell ref="G10:H10"/>
    <mergeCell ref="J10:K10"/>
    <mergeCell ref="A11:C11"/>
    <mergeCell ref="D11:E11"/>
    <mergeCell ref="G11:H11"/>
    <mergeCell ref="J11:K11"/>
    <mergeCell ref="A12:C12"/>
    <mergeCell ref="D12:E12"/>
    <mergeCell ref="G12:H12"/>
    <mergeCell ref="J12:K12"/>
    <mergeCell ref="A13:C13"/>
    <mergeCell ref="D13:E13"/>
    <mergeCell ref="G13:H13"/>
    <mergeCell ref="J13:K13"/>
    <mergeCell ref="A14:C14"/>
    <mergeCell ref="D14:E14"/>
    <mergeCell ref="G14:H14"/>
    <mergeCell ref="J14:K14"/>
    <mergeCell ref="A15:C15"/>
    <mergeCell ref="D15:E15"/>
    <mergeCell ref="G15:H15"/>
    <mergeCell ref="J15:K15"/>
    <mergeCell ref="A16:C16"/>
    <mergeCell ref="D16:E16"/>
    <mergeCell ref="G16:H16"/>
    <mergeCell ref="J16:K16"/>
    <mergeCell ref="A17:C17"/>
    <mergeCell ref="D17:E17"/>
    <mergeCell ref="G17:H17"/>
    <mergeCell ref="J17:K17"/>
    <mergeCell ref="A18:C18"/>
    <mergeCell ref="D18:E18"/>
    <mergeCell ref="G18:H18"/>
    <mergeCell ref="J18:K18"/>
    <mergeCell ref="A19:C19"/>
    <mergeCell ref="D19:E19"/>
    <mergeCell ref="G19:H19"/>
    <mergeCell ref="J19:K19"/>
    <mergeCell ref="A20:C20"/>
    <mergeCell ref="D20:E20"/>
    <mergeCell ref="G20:H20"/>
    <mergeCell ref="J20:K20"/>
    <mergeCell ref="A21:C21"/>
    <mergeCell ref="D21:E21"/>
    <mergeCell ref="G21:H21"/>
    <mergeCell ref="J21:K21"/>
    <mergeCell ref="A22:C22"/>
    <mergeCell ref="D22:E22"/>
    <mergeCell ref="G22:H22"/>
    <mergeCell ref="J22:K22"/>
    <mergeCell ref="A23:C23"/>
    <mergeCell ref="D23:E23"/>
    <mergeCell ref="G23:H23"/>
    <mergeCell ref="J23:K23"/>
    <mergeCell ref="A24:C24"/>
    <mergeCell ref="D24:E24"/>
    <mergeCell ref="G24:H24"/>
    <mergeCell ref="J24:K24"/>
    <mergeCell ref="A25:C25"/>
    <mergeCell ref="D25:E25"/>
    <mergeCell ref="G25:H25"/>
    <mergeCell ref="J25:K25"/>
    <mergeCell ref="H31:J35"/>
    <mergeCell ref="A26:C26"/>
    <mergeCell ref="D26:E26"/>
    <mergeCell ref="G26:H26"/>
    <mergeCell ref="J26:K26"/>
    <mergeCell ref="A27:C27"/>
    <mergeCell ref="D27:E27"/>
    <mergeCell ref="G27:H27"/>
    <mergeCell ref="J27:K27"/>
  </mergeCells>
  <conditionalFormatting sqref="J8:K27">
    <cfRule type="top10" dxfId="0" priority="1" rank="20"/>
  </conditionalFormatting>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F4B6D-984E-45F9-A08A-FD3CE734689B}">
  <sheetPr>
    <tabColor rgb="FFFF0000"/>
  </sheetPr>
  <dimension ref="A1:J51"/>
  <sheetViews>
    <sheetView topLeftCell="A11" workbookViewId="0">
      <selection activeCell="H31" sqref="H31"/>
    </sheetView>
  </sheetViews>
  <sheetFormatPr baseColWidth="10" defaultColWidth="10.7109375" defaultRowHeight="15" x14ac:dyDescent="0.25"/>
  <cols>
    <col min="1" max="1" width="14.42578125" customWidth="1"/>
    <col min="8" max="8" width="17" bestFit="1" customWidth="1"/>
  </cols>
  <sheetData>
    <row r="1" spans="1:10" ht="112.5" customHeight="1" thickBot="1" x14ac:dyDescent="0.3">
      <c r="A1" s="280" t="s">
        <v>55</v>
      </c>
      <c r="B1" s="281"/>
      <c r="C1" s="281"/>
      <c r="D1" s="281"/>
      <c r="E1" s="281"/>
      <c r="F1" s="281"/>
      <c r="G1" s="281"/>
      <c r="H1" s="281"/>
      <c r="I1" s="281"/>
      <c r="J1" s="282"/>
    </row>
    <row r="2" spans="1:10" ht="15.75" thickBot="1" x14ac:dyDescent="0.3">
      <c r="A2" s="98" t="s">
        <v>56</v>
      </c>
      <c r="B2" s="274" t="str">
        <f>IF(ISBLANK(Résultats!A10),"",Résultats!A10)</f>
        <v/>
      </c>
      <c r="C2" s="275"/>
      <c r="D2" s="275"/>
      <c r="E2" s="275"/>
      <c r="F2" s="275"/>
      <c r="G2" s="276"/>
      <c r="H2" s="99" t="s">
        <v>57</v>
      </c>
      <c r="I2" s="272" t="str">
        <f>IF(ISBLANK(Résultats!D10),"",Résultats!D10)</f>
        <v/>
      </c>
      <c r="J2" s="273"/>
    </row>
    <row r="3" spans="1:10" ht="15.75" thickBot="1" x14ac:dyDescent="0.3">
      <c r="A3" s="98" t="s">
        <v>58</v>
      </c>
      <c r="B3" s="99"/>
      <c r="C3" s="272" t="str">
        <f>IF(ISBLANK(Résultats!G10),"",Résultats!G10)</f>
        <v/>
      </c>
      <c r="D3" s="277"/>
      <c r="E3" s="277"/>
      <c r="F3" s="277"/>
      <c r="G3" s="273"/>
      <c r="H3" s="99" t="s">
        <v>59</v>
      </c>
      <c r="I3" s="272" t="str">
        <f>IF(Résultats!F10="X"," moins de 21 ans","")</f>
        <v/>
      </c>
      <c r="J3" s="273"/>
    </row>
    <row r="4" spans="1:10" ht="15.75" thickBot="1" x14ac:dyDescent="0.3">
      <c r="A4" s="98" t="s">
        <v>29</v>
      </c>
      <c r="B4" s="99"/>
      <c r="C4" s="272" t="str">
        <f>IF(ISBLANK(Résultats!C2),"",Résultats!C2)</f>
        <v xml:space="preserve"> </v>
      </c>
      <c r="D4" s="277"/>
      <c r="E4" s="277"/>
      <c r="F4" s="277"/>
      <c r="G4" s="273"/>
      <c r="H4" s="99" t="s">
        <v>60</v>
      </c>
      <c r="I4" s="272" t="str">
        <f>IF(ISBLANK(Résultats!J2),"",Résultats!J2)</f>
        <v/>
      </c>
      <c r="J4" s="273"/>
    </row>
    <row r="5" spans="1:10" x14ac:dyDescent="0.25">
      <c r="A5" s="98" t="s">
        <v>61</v>
      </c>
      <c r="B5" s="99"/>
      <c r="C5" s="99"/>
      <c r="D5" s="99"/>
      <c r="E5" s="99"/>
      <c r="F5" s="99"/>
      <c r="G5" s="99"/>
      <c r="H5" s="99"/>
      <c r="I5" s="99"/>
      <c r="J5" s="100"/>
    </row>
    <row r="6" spans="1:10" x14ac:dyDescent="0.25">
      <c r="A6" s="98" t="s">
        <v>62</v>
      </c>
      <c r="B6" s="99"/>
      <c r="C6" s="99"/>
      <c r="D6" s="99"/>
      <c r="E6" s="99"/>
      <c r="F6" s="99"/>
      <c r="G6" s="99"/>
      <c r="H6" s="99"/>
      <c r="I6" s="99"/>
      <c r="J6" s="100"/>
    </row>
    <row r="7" spans="1:10" x14ac:dyDescent="0.25">
      <c r="A7" s="98" t="s">
        <v>63</v>
      </c>
      <c r="B7" s="99"/>
      <c r="C7" s="99"/>
      <c r="D7" s="99"/>
      <c r="E7" s="99"/>
      <c r="F7" s="99"/>
      <c r="G7" s="99"/>
      <c r="H7" s="99"/>
      <c r="I7" s="99"/>
      <c r="J7" s="100"/>
    </row>
    <row r="8" spans="1:10" x14ac:dyDescent="0.25">
      <c r="A8" s="98" t="s">
        <v>64</v>
      </c>
      <c r="B8" s="99"/>
      <c r="C8" s="99"/>
      <c r="D8" s="99"/>
      <c r="E8" s="99"/>
      <c r="F8" s="99"/>
      <c r="G8" s="99"/>
      <c r="H8" s="99"/>
      <c r="I8" s="99"/>
      <c r="J8" s="100"/>
    </row>
    <row r="9" spans="1:10" x14ac:dyDescent="0.25">
      <c r="A9" s="98" t="s">
        <v>65</v>
      </c>
      <c r="B9" s="99"/>
      <c r="C9" s="99"/>
      <c r="D9" s="99"/>
      <c r="E9" s="99"/>
      <c r="F9" s="99"/>
      <c r="G9" s="99"/>
      <c r="H9" s="99"/>
      <c r="I9" s="99"/>
      <c r="J9" s="100"/>
    </row>
    <row r="10" spans="1:10" x14ac:dyDescent="0.25">
      <c r="A10" s="101" t="s">
        <v>66</v>
      </c>
      <c r="B10" s="102"/>
      <c r="C10" s="102"/>
      <c r="D10" s="102"/>
      <c r="E10" s="102"/>
      <c r="F10" s="102"/>
      <c r="G10" s="102"/>
      <c r="H10" s="102"/>
      <c r="I10" s="102"/>
      <c r="J10" s="100"/>
    </row>
    <row r="11" spans="1:10" ht="60" x14ac:dyDescent="0.25">
      <c r="A11" s="103" t="s">
        <v>67</v>
      </c>
      <c r="B11" s="283" t="s">
        <v>44</v>
      </c>
      <c r="C11" s="284"/>
      <c r="D11" s="283" t="s">
        <v>45</v>
      </c>
      <c r="E11" s="284"/>
      <c r="F11" s="283" t="s">
        <v>46</v>
      </c>
      <c r="G11" s="284"/>
      <c r="H11" s="104" t="s">
        <v>47</v>
      </c>
      <c r="I11" s="105" t="s">
        <v>68</v>
      </c>
      <c r="J11" s="106" t="s">
        <v>69</v>
      </c>
    </row>
    <row r="12" spans="1:10" x14ac:dyDescent="0.25">
      <c r="A12" s="107">
        <v>1</v>
      </c>
      <c r="B12" s="285">
        <f>'Fig1'!E$4</f>
        <v>0</v>
      </c>
      <c r="C12" s="286"/>
      <c r="D12" s="285">
        <f>'Fig1'!F$4</f>
        <v>0</v>
      </c>
      <c r="E12" s="286"/>
      <c r="F12" s="285">
        <f>'Fig1'!G$4</f>
        <v>0</v>
      </c>
      <c r="G12" s="286"/>
      <c r="H12" s="108">
        <f>'Fig1'!H$4</f>
        <v>0</v>
      </c>
      <c r="I12" s="108">
        <f>'Fig1'!I$4</f>
        <v>0</v>
      </c>
      <c r="J12" s="121" t="str">
        <f>IF( I13=0," ",I12)</f>
        <v xml:space="preserve"> </v>
      </c>
    </row>
    <row r="13" spans="1:10" x14ac:dyDescent="0.25">
      <c r="A13" s="107">
        <v>2</v>
      </c>
      <c r="B13" s="285">
        <f>'Fig2'!E$4</f>
        <v>0</v>
      </c>
      <c r="C13" s="286"/>
      <c r="D13" s="285">
        <f>'Fig2'!F$4</f>
        <v>0</v>
      </c>
      <c r="E13" s="286"/>
      <c r="F13" s="285">
        <f>'Fig2'!G$4</f>
        <v>0</v>
      </c>
      <c r="G13" s="286"/>
      <c r="H13" s="108">
        <f>'Fig2'!H$4</f>
        <v>0</v>
      </c>
      <c r="I13" s="108">
        <f>'Fig2'!I$4</f>
        <v>0</v>
      </c>
      <c r="J13" s="121" t="str">
        <f>IF(I13&lt;&gt;0,SUM(I$12:I13)/COUNT(I$12:I13)," ")</f>
        <v xml:space="preserve"> </v>
      </c>
    </row>
    <row r="14" spans="1:10" x14ac:dyDescent="0.25">
      <c r="A14" s="107">
        <v>3</v>
      </c>
      <c r="B14" s="285">
        <f>'Fig3'!E$4</f>
        <v>0</v>
      </c>
      <c r="C14" s="286"/>
      <c r="D14" s="285">
        <f>'Fig3'!F$4</f>
        <v>0</v>
      </c>
      <c r="E14" s="286"/>
      <c r="F14" s="285">
        <f>'Fig3'!G$4</f>
        <v>0</v>
      </c>
      <c r="G14" s="286"/>
      <c r="H14" s="108">
        <f>'Fig3'!H$4</f>
        <v>0</v>
      </c>
      <c r="I14" s="108">
        <f>'Fig3'!I$4</f>
        <v>0</v>
      </c>
      <c r="J14" s="121" t="str">
        <f>IF(I14&lt;&gt;0,SUM(I$12:I14)/COUNT(I$12:I14)," ")</f>
        <v xml:space="preserve"> </v>
      </c>
    </row>
    <row r="15" spans="1:10" x14ac:dyDescent="0.25">
      <c r="A15" s="107">
        <v>4</v>
      </c>
      <c r="B15" s="285">
        <f>'Fig4'!E$4</f>
        <v>0</v>
      </c>
      <c r="C15" s="286"/>
      <c r="D15" s="285">
        <f>'Fig4'!F$4</f>
        <v>0</v>
      </c>
      <c r="E15" s="286"/>
      <c r="F15" s="285">
        <f>'Fig4'!G$4</f>
        <v>0</v>
      </c>
      <c r="G15" s="286"/>
      <c r="H15" s="108">
        <f>'Fig4'!H$4</f>
        <v>0</v>
      </c>
      <c r="I15" s="108">
        <f>'Fig4'!I$4</f>
        <v>0</v>
      </c>
      <c r="J15" s="121" t="str">
        <f>IF(I15&lt;&gt;0,SUM(I$12:I15)/COUNT(I$12:I15)," ")</f>
        <v xml:space="preserve"> </v>
      </c>
    </row>
    <row r="16" spans="1:10" x14ac:dyDescent="0.25">
      <c r="A16" s="107">
        <v>5</v>
      </c>
      <c r="B16" s="285">
        <f>'Fig5'!E$4</f>
        <v>0</v>
      </c>
      <c r="C16" s="286"/>
      <c r="D16" s="285">
        <f>'Fig5'!F$4</f>
        <v>0</v>
      </c>
      <c r="E16" s="286"/>
      <c r="F16" s="285">
        <f>'Fig5'!G$4</f>
        <v>0</v>
      </c>
      <c r="G16" s="286"/>
      <c r="H16" s="108">
        <f>'Fig5'!H$4</f>
        <v>0</v>
      </c>
      <c r="I16" s="108">
        <f>'Fig5'!I$4</f>
        <v>0</v>
      </c>
      <c r="J16" s="121" t="str">
        <f>IF(I16&lt;&gt;0,SUM(I$12:I16)/COUNT(I$12:I16)," ")</f>
        <v xml:space="preserve"> </v>
      </c>
    </row>
    <row r="17" spans="1:10" x14ac:dyDescent="0.25">
      <c r="A17" s="107">
        <v>6</v>
      </c>
      <c r="B17" s="285">
        <f>'Fig6'!E$4</f>
        <v>0</v>
      </c>
      <c r="C17" s="286"/>
      <c r="D17" s="285">
        <f>'Fig6'!F$4</f>
        <v>0</v>
      </c>
      <c r="E17" s="286"/>
      <c r="F17" s="285">
        <f>'Fig6'!G$4</f>
        <v>0</v>
      </c>
      <c r="G17" s="286"/>
      <c r="H17" s="108">
        <f>'Fig6'!H$4</f>
        <v>0</v>
      </c>
      <c r="I17" s="108">
        <f>'Fig6'!I$4</f>
        <v>0</v>
      </c>
      <c r="J17" s="121" t="str">
        <f>IF(I17&lt;&gt;0,SUM(I$12:I17)/COUNT(I$12:I17)," ")</f>
        <v xml:space="preserve"> </v>
      </c>
    </row>
    <row r="18" spans="1:10" x14ac:dyDescent="0.25">
      <c r="A18" s="107">
        <v>7</v>
      </c>
      <c r="B18" s="285">
        <f>'Fig7'!E$4</f>
        <v>0</v>
      </c>
      <c r="C18" s="286"/>
      <c r="D18" s="285">
        <f>'Fig7'!F$4</f>
        <v>0</v>
      </c>
      <c r="E18" s="286"/>
      <c r="F18" s="285">
        <f>'Fig7'!G$4</f>
        <v>0</v>
      </c>
      <c r="G18" s="286"/>
      <c r="H18" s="108">
        <f>'Fig7'!H$4</f>
        <v>0</v>
      </c>
      <c r="I18" s="108">
        <f>'Fig7'!I$4</f>
        <v>0</v>
      </c>
      <c r="J18" s="121" t="str">
        <f>IF(I18&lt;&gt;0,SUM(I$12:I18)/COUNT(I$12:I18)," ")</f>
        <v xml:space="preserve"> </v>
      </c>
    </row>
    <row r="19" spans="1:10" x14ac:dyDescent="0.25">
      <c r="A19" s="107">
        <v>8</v>
      </c>
      <c r="B19" s="285">
        <f>'Fig8'!E$4</f>
        <v>0</v>
      </c>
      <c r="C19" s="286"/>
      <c r="D19" s="285">
        <f>'Fig8'!F$4</f>
        <v>0</v>
      </c>
      <c r="E19" s="286"/>
      <c r="F19" s="285">
        <f>'Fig8'!G$4</f>
        <v>0</v>
      </c>
      <c r="G19" s="286"/>
      <c r="H19" s="108">
        <f>'Fig8'!H$4</f>
        <v>0</v>
      </c>
      <c r="I19" s="108">
        <f>'Fig8'!I$4</f>
        <v>0</v>
      </c>
      <c r="J19" s="121" t="str">
        <f>IF(I19&lt;&gt;0,SUM(I$12:I19)/COUNT(I$12:I19)," ")</f>
        <v xml:space="preserve"> </v>
      </c>
    </row>
    <row r="20" spans="1:10" x14ac:dyDescent="0.25">
      <c r="A20" s="107">
        <v>9</v>
      </c>
      <c r="B20" s="285">
        <f>'Fig9'!E$4</f>
        <v>0</v>
      </c>
      <c r="C20" s="286"/>
      <c r="D20" s="285">
        <f>'Fig9'!F$4</f>
        <v>0</v>
      </c>
      <c r="E20" s="286"/>
      <c r="F20" s="285">
        <f>'Fig9'!G$4</f>
        <v>0</v>
      </c>
      <c r="G20" s="286"/>
      <c r="H20" s="108">
        <f>'Fig9'!H$4</f>
        <v>0</v>
      </c>
      <c r="I20" s="108">
        <f>'Fig9'!I$4</f>
        <v>0</v>
      </c>
      <c r="J20" s="121" t="str">
        <f>IF(I20&lt;&gt;0,SUM(I$12:I20)/COUNT(I$12:I20)," ")</f>
        <v xml:space="preserve"> </v>
      </c>
    </row>
    <row r="21" spans="1:10" x14ac:dyDescent="0.25">
      <c r="A21" s="107">
        <v>10</v>
      </c>
      <c r="B21" s="285">
        <f>'Fig10'!E$4</f>
        <v>0</v>
      </c>
      <c r="C21" s="286"/>
      <c r="D21" s="285">
        <f>'Fig10'!F$4</f>
        <v>0</v>
      </c>
      <c r="E21" s="286"/>
      <c r="F21" s="285">
        <f>'Fig10'!G$4</f>
        <v>0</v>
      </c>
      <c r="G21" s="286"/>
      <c r="H21" s="108">
        <f>'Fig10'!H$4</f>
        <v>0</v>
      </c>
      <c r="I21" s="108">
        <f>'Fig10'!I$4</f>
        <v>0</v>
      </c>
      <c r="J21" s="121" t="str">
        <f>IF(I21&lt;&gt;0,SUM(I$12:I21)/COUNT(I$12:I21)," ")</f>
        <v xml:space="preserve"> </v>
      </c>
    </row>
    <row r="22" spans="1:10" x14ac:dyDescent="0.25">
      <c r="A22" s="107">
        <v>11</v>
      </c>
      <c r="B22" s="285">
        <f>'Fig11'!E$4</f>
        <v>0</v>
      </c>
      <c r="C22" s="286"/>
      <c r="D22" s="285">
        <f>'Fig11'!F$4</f>
        <v>0</v>
      </c>
      <c r="E22" s="286"/>
      <c r="F22" s="285">
        <f>'Fig11'!G$4</f>
        <v>0</v>
      </c>
      <c r="G22" s="286"/>
      <c r="H22" s="108">
        <f>'Fig11'!H$4</f>
        <v>0</v>
      </c>
      <c r="I22" s="108">
        <f>'Fig11'!I$4</f>
        <v>0</v>
      </c>
      <c r="J22" s="121" t="str">
        <f>IF(I22&lt;&gt;0,SUM(I$12:I22)/COUNT(I$12:I22)," ")</f>
        <v xml:space="preserve"> </v>
      </c>
    </row>
    <row r="23" spans="1:10" x14ac:dyDescent="0.25">
      <c r="A23" s="107">
        <v>12</v>
      </c>
      <c r="B23" s="285">
        <f>'Fig12'!E$4</f>
        <v>0</v>
      </c>
      <c r="C23" s="286"/>
      <c r="D23" s="285">
        <f>'Fig12'!F$4</f>
        <v>0</v>
      </c>
      <c r="E23" s="286"/>
      <c r="F23" s="285">
        <f>'Fig12'!G$4</f>
        <v>0</v>
      </c>
      <c r="G23" s="286"/>
      <c r="H23" s="108">
        <f>'Fig12'!H$4</f>
        <v>0</v>
      </c>
      <c r="I23" s="108">
        <f>'Fig12'!I$4</f>
        <v>0</v>
      </c>
      <c r="J23" s="121" t="str">
        <f>IF(I23&lt;&gt;0,SUM(I$12:I23)/COUNT(I$12:I23)," ")</f>
        <v xml:space="preserve"> </v>
      </c>
    </row>
    <row r="24" spans="1:10" x14ac:dyDescent="0.25">
      <c r="A24" s="107">
        <v>13</v>
      </c>
      <c r="B24" s="285">
        <f>'Fig13'!E$4</f>
        <v>0</v>
      </c>
      <c r="C24" s="286"/>
      <c r="D24" s="285">
        <f>'Fig13'!F$4</f>
        <v>0</v>
      </c>
      <c r="E24" s="286"/>
      <c r="F24" s="285">
        <f>'Fig13'!G$4</f>
        <v>0</v>
      </c>
      <c r="G24" s="286"/>
      <c r="H24" s="108">
        <f>'Fig13'!H$4</f>
        <v>0</v>
      </c>
      <c r="I24" s="108">
        <f>'Fig13'!I$4</f>
        <v>0</v>
      </c>
      <c r="J24" s="121" t="str">
        <f>IF(I24&lt;&gt;0,SUM(I$12:I24)/COUNT(I$12:I24)," ")</f>
        <v xml:space="preserve"> </v>
      </c>
    </row>
    <row r="25" spans="1:10" x14ac:dyDescent="0.25">
      <c r="A25" s="107">
        <v>14</v>
      </c>
      <c r="B25" s="285">
        <f>'Fig14'!E$4</f>
        <v>0</v>
      </c>
      <c r="C25" s="286"/>
      <c r="D25" s="285">
        <f>'Fig14'!F$4</f>
        <v>0</v>
      </c>
      <c r="E25" s="286"/>
      <c r="F25" s="285">
        <f>'Fig14'!G$4</f>
        <v>0</v>
      </c>
      <c r="G25" s="286"/>
      <c r="H25" s="108">
        <f>'Fig14'!H$4</f>
        <v>0</v>
      </c>
      <c r="I25" s="108">
        <f>'Fig14'!I$4</f>
        <v>0</v>
      </c>
      <c r="J25" s="121" t="str">
        <f>IF(I25&lt;&gt;0,SUM(I$12:I25)/COUNT(I$12:I25)," ")</f>
        <v xml:space="preserve"> </v>
      </c>
    </row>
    <row r="26" spans="1:10" x14ac:dyDescent="0.25">
      <c r="A26" s="107">
        <v>15</v>
      </c>
      <c r="B26" s="285">
        <f>'Fig15'!E$4</f>
        <v>0</v>
      </c>
      <c r="C26" s="286"/>
      <c r="D26" s="285">
        <f>'Fig15'!F$4</f>
        <v>0</v>
      </c>
      <c r="E26" s="286"/>
      <c r="F26" s="285">
        <f>'Fig15'!G$4</f>
        <v>0</v>
      </c>
      <c r="G26" s="286"/>
      <c r="H26" s="108">
        <f>'Fig15'!H$4</f>
        <v>0</v>
      </c>
      <c r="I26" s="108">
        <f>'Fig15'!I$4</f>
        <v>0</v>
      </c>
      <c r="J26" s="121" t="str">
        <f>IF(I26&lt;&gt;0,SUM(I$12:I26)/COUNT(I$12:I26)," ")</f>
        <v xml:space="preserve"> </v>
      </c>
    </row>
    <row r="27" spans="1:10" x14ac:dyDescent="0.25">
      <c r="A27" s="107">
        <v>16</v>
      </c>
      <c r="B27" s="285">
        <f>'Fig16'!E$4</f>
        <v>0</v>
      </c>
      <c r="C27" s="286"/>
      <c r="D27" s="285">
        <f>'Fig16'!F$4</f>
        <v>0</v>
      </c>
      <c r="E27" s="286"/>
      <c r="F27" s="285">
        <f>'Fig16'!G$4</f>
        <v>0</v>
      </c>
      <c r="G27" s="286"/>
      <c r="H27" s="108">
        <f>'Fig16'!H$4</f>
        <v>0</v>
      </c>
      <c r="I27" s="108">
        <f>'Fig16'!I$4</f>
        <v>0</v>
      </c>
      <c r="J27" s="121" t="str">
        <f>IF(I27&lt;&gt;0,SUM(I$12:I27)/COUNT(I$12:I27)," ")</f>
        <v xml:space="preserve"> </v>
      </c>
    </row>
    <row r="28" spans="1:10" x14ac:dyDescent="0.25">
      <c r="A28" s="109"/>
      <c r="B28" s="110"/>
      <c r="C28" s="111"/>
      <c r="D28" s="110"/>
      <c r="E28" s="111"/>
      <c r="F28" s="110"/>
      <c r="G28" s="111"/>
      <c r="H28" s="110"/>
      <c r="I28" s="112"/>
      <c r="J28" s="112" t="str">
        <f>IF(I28&lt;&gt;0,SUM(I$12:I28)/COUNT(I$12:I28)," ")</f>
        <v xml:space="preserve"> </v>
      </c>
    </row>
    <row r="29" spans="1:10" x14ac:dyDescent="0.25">
      <c r="A29" s="98"/>
      <c r="B29" s="113"/>
      <c r="C29" s="114" t="s">
        <v>70</v>
      </c>
      <c r="D29" s="115"/>
      <c r="E29" s="114" t="s">
        <v>70</v>
      </c>
      <c r="F29" s="115"/>
      <c r="G29" s="114" t="s">
        <v>70</v>
      </c>
      <c r="H29" s="116"/>
      <c r="I29" s="100"/>
      <c r="J29" s="100" t="str">
        <f>IF(I29&lt;&gt;0,SUM(I$12:I29)/COUNT(I$12:I29)," ")</f>
        <v xml:space="preserve"> </v>
      </c>
    </row>
    <row r="30" spans="1:10" x14ac:dyDescent="0.25">
      <c r="A30" s="117"/>
      <c r="B30" s="108" t="s">
        <v>71</v>
      </c>
      <c r="C30" s="118" t="s">
        <v>72</v>
      </c>
      <c r="D30" s="111" t="s">
        <v>72</v>
      </c>
      <c r="E30" s="118" t="s">
        <v>72</v>
      </c>
      <c r="F30" s="111" t="s">
        <v>73</v>
      </c>
      <c r="G30" s="118" t="s">
        <v>72</v>
      </c>
      <c r="H30" s="115"/>
      <c r="I30" s="119"/>
      <c r="J30" s="119" t="str">
        <f>IF(I30&lt;&gt;0,SUM(I$12:I30)/COUNT(I$12:I30)," ")</f>
        <v xml:space="preserve"> </v>
      </c>
    </row>
    <row r="31" spans="1:10" x14ac:dyDescent="0.25">
      <c r="A31" s="107">
        <v>17</v>
      </c>
      <c r="B31" s="108">
        <f>'Fig17'!E$4</f>
        <v>0</v>
      </c>
      <c r="C31" s="108">
        <f>'Fig17'!F$4</f>
        <v>0</v>
      </c>
      <c r="D31" s="108">
        <f>'Fig17'!G$4</f>
        <v>0</v>
      </c>
      <c r="E31" s="108">
        <f>'Fig17'!H$4</f>
        <v>0</v>
      </c>
      <c r="F31" s="108">
        <f>'Fig17'!I$4</f>
        <v>0</v>
      </c>
      <c r="G31" s="108">
        <f>'Fig17'!J$4</f>
        <v>0</v>
      </c>
      <c r="H31" s="108">
        <f>'Fig17'!K4</f>
        <v>0</v>
      </c>
      <c r="I31" s="108">
        <f>'Fig17'!L4</f>
        <v>0</v>
      </c>
      <c r="J31" s="121" t="str">
        <f>IF(I31&lt;&gt;0,SUM(I$12:I31)/COUNT(I$12:I31)," ")</f>
        <v xml:space="preserve"> </v>
      </c>
    </row>
    <row r="32" spans="1:10" x14ac:dyDescent="0.25">
      <c r="A32" s="107">
        <v>18</v>
      </c>
      <c r="B32" s="108">
        <f>'Fig18'!E$4</f>
        <v>0</v>
      </c>
      <c r="C32" s="108">
        <f>'Fig18'!F$4</f>
        <v>0</v>
      </c>
      <c r="D32" s="108">
        <f>'Fig18'!G$4</f>
        <v>0</v>
      </c>
      <c r="E32" s="108">
        <f>'Fig18'!H$4</f>
        <v>0</v>
      </c>
      <c r="F32" s="108">
        <f>'Fig18'!I$4</f>
        <v>0</v>
      </c>
      <c r="G32" s="108">
        <f>'Fig18'!J$4</f>
        <v>0</v>
      </c>
      <c r="H32" s="108">
        <f>'Fig18'!K$4</f>
        <v>0</v>
      </c>
      <c r="I32" s="108">
        <f>'Fig18'!L$4</f>
        <v>0</v>
      </c>
      <c r="J32" s="121" t="str">
        <f>IF(I32&lt;&gt;0,SUM(I$12:I32)/COUNT(I$12:I32)," ")</f>
        <v xml:space="preserve"> </v>
      </c>
    </row>
    <row r="33" spans="1:10" x14ac:dyDescent="0.25">
      <c r="A33" s="107">
        <v>19</v>
      </c>
      <c r="B33" s="108">
        <f>'Fig19'!E$4</f>
        <v>0</v>
      </c>
      <c r="C33" s="108">
        <f>'Fig19'!F$4</f>
        <v>0</v>
      </c>
      <c r="D33" s="108">
        <f>'Fig19'!G$4</f>
        <v>0</v>
      </c>
      <c r="E33" s="108">
        <f>'Fig19'!H$4</f>
        <v>0</v>
      </c>
      <c r="F33" s="108">
        <f>'Fig19'!I$4</f>
        <v>0</v>
      </c>
      <c r="G33" s="108">
        <f>'Fig19'!J$4</f>
        <v>0</v>
      </c>
      <c r="H33" s="108">
        <f>'Fig19'!K$4</f>
        <v>0</v>
      </c>
      <c r="I33" s="108">
        <f>'Fig19'!L$4</f>
        <v>0</v>
      </c>
      <c r="J33" s="121" t="str">
        <f>IF(I33&lt;&gt;0,SUM(I$12:I33)/COUNT(I$12:I33)," ")</f>
        <v xml:space="preserve"> </v>
      </c>
    </row>
    <row r="34" spans="1:10" x14ac:dyDescent="0.25">
      <c r="A34" s="107">
        <v>20</v>
      </c>
      <c r="B34" s="108">
        <f>'Fig20'!E$4</f>
        <v>0</v>
      </c>
      <c r="C34" s="108">
        <f>'Fig20'!F$4</f>
        <v>0</v>
      </c>
      <c r="D34" s="108">
        <f>'Fig20'!G$4</f>
        <v>0</v>
      </c>
      <c r="E34" s="108">
        <f>'Fig20'!H$4</f>
        <v>0</v>
      </c>
      <c r="F34" s="108">
        <f>'Fig20'!I$4</f>
        <v>0</v>
      </c>
      <c r="G34" s="108">
        <f>'Fig20'!J$4</f>
        <v>0</v>
      </c>
      <c r="H34" s="108">
        <f>'Fig20'!K$4</f>
        <v>0</v>
      </c>
      <c r="I34" s="108">
        <f>'Fig20'!L$4</f>
        <v>0</v>
      </c>
      <c r="J34" s="121" t="str">
        <f>IF(I34&lt;&gt;0,SUM(I$12:I34)/COUNT(I$12:I34)," ")</f>
        <v xml:space="preserve"> </v>
      </c>
    </row>
    <row r="35" spans="1:10" x14ac:dyDescent="0.25">
      <c r="A35" s="107">
        <v>21</v>
      </c>
      <c r="B35" s="108">
        <f>'Fig21'!E$4</f>
        <v>0</v>
      </c>
      <c r="C35" s="108">
        <f>'Fig21'!F$4</f>
        <v>0</v>
      </c>
      <c r="D35" s="108">
        <f>'Fig21'!G$4</f>
        <v>0</v>
      </c>
      <c r="E35" s="108">
        <f>'Fig21'!H$4</f>
        <v>0</v>
      </c>
      <c r="F35" s="108">
        <f>'Fig21'!I$4</f>
        <v>0</v>
      </c>
      <c r="G35" s="108">
        <f>'Fig21'!J$4</f>
        <v>0</v>
      </c>
      <c r="H35" s="108">
        <f>'Fig21'!K$4</f>
        <v>0</v>
      </c>
      <c r="I35" s="108">
        <f>'Fig21'!L$4</f>
        <v>0</v>
      </c>
      <c r="J35" s="121" t="str">
        <f>IF(I35&lt;&gt;0,SUM(I$12:I35)/COUNT(I$12:I35)," ")</f>
        <v xml:space="preserve"> </v>
      </c>
    </row>
    <row r="36" spans="1:10" x14ac:dyDescent="0.25">
      <c r="A36" s="107">
        <v>22</v>
      </c>
      <c r="B36" s="108">
        <f>'Fig22'!E$4</f>
        <v>0</v>
      </c>
      <c r="C36" s="108">
        <f>'Fig22'!F$4</f>
        <v>0</v>
      </c>
      <c r="D36" s="108">
        <f>'Fig22'!G$4</f>
        <v>0</v>
      </c>
      <c r="E36" s="108">
        <f>'Fig22'!H$4</f>
        <v>0</v>
      </c>
      <c r="F36" s="108">
        <f>'Fig22'!I$4</f>
        <v>0</v>
      </c>
      <c r="G36" s="108">
        <f>'Fig22'!J$4</f>
        <v>0</v>
      </c>
      <c r="H36" s="108">
        <f>'Fig22'!K$4</f>
        <v>0</v>
      </c>
      <c r="I36" s="108">
        <f>'Fig22'!L$4</f>
        <v>0</v>
      </c>
      <c r="J36" s="121" t="str">
        <f>IF(I36&lt;&gt;0,SUM(I$12:I36)/COUNT(I$12:I36)," ")</f>
        <v xml:space="preserve"> </v>
      </c>
    </row>
    <row r="37" spans="1:10" x14ac:dyDescent="0.25">
      <c r="A37" s="107">
        <v>23</v>
      </c>
      <c r="B37" s="108">
        <f>'Fig23'!E$4</f>
        <v>0</v>
      </c>
      <c r="C37" s="108">
        <f>'Fig23'!F$4</f>
        <v>0</v>
      </c>
      <c r="D37" s="108">
        <f>'Fig23'!G$4</f>
        <v>0</v>
      </c>
      <c r="E37" s="108">
        <f>'Fig23'!H$4</f>
        <v>0</v>
      </c>
      <c r="F37" s="108">
        <f>'Fig23'!I$4</f>
        <v>0</v>
      </c>
      <c r="G37" s="108">
        <f>'Fig23'!J$4</f>
        <v>0</v>
      </c>
      <c r="H37" s="108">
        <f>'Fig23'!K$4</f>
        <v>0</v>
      </c>
      <c r="I37" s="108">
        <f>'Fig23'!L$4</f>
        <v>0</v>
      </c>
      <c r="J37" s="121" t="str">
        <f>IF(I37&lt;&gt;0,SUM(I$12:I37)/COUNT(I$12:I37)," ")</f>
        <v xml:space="preserve"> </v>
      </c>
    </row>
    <row r="38" spans="1:10" x14ac:dyDescent="0.25">
      <c r="A38" s="107">
        <v>24</v>
      </c>
      <c r="B38" s="108">
        <f>'Fig24'!E$4</f>
        <v>0</v>
      </c>
      <c r="C38" s="108">
        <f>'Fig24'!F$4</f>
        <v>0</v>
      </c>
      <c r="D38" s="108">
        <f>'Fig24'!G$4</f>
        <v>0</v>
      </c>
      <c r="E38" s="108">
        <f>'Fig24'!H$4</f>
        <v>0</v>
      </c>
      <c r="F38" s="108">
        <f>'Fig24'!I$4</f>
        <v>0</v>
      </c>
      <c r="G38" s="108">
        <f>'Fig24'!J$4</f>
        <v>0</v>
      </c>
      <c r="H38" s="108">
        <f>'Fig24'!K$4</f>
        <v>0</v>
      </c>
      <c r="I38" s="108">
        <f>'Fig24'!L$4</f>
        <v>0</v>
      </c>
      <c r="J38" s="121" t="str">
        <f>IF(I38&lt;&gt;0,SUM(I$12:I38)/COUNT(I$12:I38)," ")</f>
        <v xml:space="preserve"> </v>
      </c>
    </row>
    <row r="39" spans="1:10" x14ac:dyDescent="0.25">
      <c r="A39" s="109"/>
      <c r="B39" s="110"/>
      <c r="C39" s="110"/>
      <c r="D39" s="110"/>
      <c r="E39" s="110"/>
      <c r="F39" s="287" t="s">
        <v>74</v>
      </c>
      <c r="G39" s="288"/>
      <c r="H39" s="153">
        <f>SUM(H12:H38)</f>
        <v>0</v>
      </c>
      <c r="I39" s="108">
        <f>SUM(I12:I38)</f>
        <v>0</v>
      </c>
      <c r="J39" s="100"/>
    </row>
    <row r="40" spans="1:10" x14ac:dyDescent="0.25">
      <c r="A40" s="98"/>
      <c r="B40" s="99"/>
      <c r="C40" s="99"/>
      <c r="D40" s="99"/>
      <c r="E40" s="99"/>
      <c r="F40" s="110"/>
      <c r="G40" s="120"/>
      <c r="H40" s="108" t="s">
        <v>75</v>
      </c>
      <c r="I40" s="121">
        <f>I39/24</f>
        <v>0</v>
      </c>
      <c r="J40" s="100"/>
    </row>
    <row r="41" spans="1:10" x14ac:dyDescent="0.25">
      <c r="A41" s="98" t="s">
        <v>76</v>
      </c>
      <c r="B41" s="99"/>
      <c r="C41" s="99"/>
      <c r="D41" s="99"/>
      <c r="E41" s="99"/>
      <c r="F41" s="99"/>
      <c r="G41" s="99"/>
      <c r="H41" s="99"/>
      <c r="I41" s="99"/>
      <c r="J41" s="100"/>
    </row>
    <row r="42" spans="1:10" x14ac:dyDescent="0.25">
      <c r="A42" s="98" t="s">
        <v>77</v>
      </c>
      <c r="B42" s="99"/>
      <c r="C42" s="99"/>
      <c r="D42" s="99"/>
      <c r="E42" s="99"/>
      <c r="F42" s="99"/>
      <c r="G42" s="99"/>
      <c r="H42" s="99"/>
      <c r="I42" s="99"/>
      <c r="J42" s="100"/>
    </row>
    <row r="43" spans="1:10" x14ac:dyDescent="0.25">
      <c r="A43" s="98" t="s">
        <v>78</v>
      </c>
      <c r="B43" s="99"/>
      <c r="C43" s="99"/>
      <c r="D43" s="99"/>
      <c r="E43" s="99"/>
      <c r="F43" s="99"/>
      <c r="G43" s="99"/>
      <c r="H43" s="99"/>
      <c r="I43" s="99"/>
      <c r="J43" s="100"/>
    </row>
    <row r="44" spans="1:10" x14ac:dyDescent="0.25">
      <c r="A44" s="98" t="s">
        <v>79</v>
      </c>
      <c r="B44" s="99"/>
      <c r="C44" s="99"/>
      <c r="D44" s="99"/>
      <c r="E44" s="99"/>
      <c r="F44" s="99"/>
      <c r="G44" s="99"/>
      <c r="H44" s="99"/>
      <c r="I44" s="99"/>
      <c r="J44" s="100"/>
    </row>
    <row r="45" spans="1:10" x14ac:dyDescent="0.25">
      <c r="A45" s="98"/>
      <c r="B45" s="99"/>
      <c r="C45" s="99"/>
      <c r="D45" s="99"/>
      <c r="E45" s="99"/>
      <c r="F45" s="99"/>
      <c r="G45" s="99"/>
      <c r="H45" s="99"/>
      <c r="I45" s="99"/>
      <c r="J45" s="100"/>
    </row>
    <row r="46" spans="1:10" ht="15.75" thickBot="1" x14ac:dyDescent="0.3">
      <c r="A46" s="98"/>
      <c r="B46" s="122" t="s">
        <v>32</v>
      </c>
      <c r="C46" s="99"/>
      <c r="D46" s="99"/>
      <c r="E46" s="99"/>
      <c r="F46" s="99" t="s">
        <v>40</v>
      </c>
      <c r="G46" s="99"/>
      <c r="H46" s="99"/>
      <c r="I46" s="99"/>
      <c r="J46" s="100"/>
    </row>
    <row r="47" spans="1:10" ht="15.75" thickBot="1" x14ac:dyDescent="0.3">
      <c r="A47" s="98"/>
      <c r="B47" s="278" t="str">
        <f>IF(ISBLANK(Résultats!C4),"",Résultats!C4)</f>
        <v/>
      </c>
      <c r="C47" s="279"/>
      <c r="D47" s="99"/>
      <c r="E47" s="99"/>
      <c r="F47" s="201"/>
      <c r="G47" s="202"/>
      <c r="H47" s="203"/>
      <c r="I47" s="99"/>
      <c r="J47" s="100"/>
    </row>
    <row r="48" spans="1:10" x14ac:dyDescent="0.25">
      <c r="A48" s="98"/>
      <c r="B48" s="99"/>
      <c r="C48" s="99"/>
      <c r="D48" s="99"/>
      <c r="E48" s="99"/>
      <c r="F48" s="204"/>
      <c r="G48" s="205"/>
      <c r="H48" s="206"/>
      <c r="I48" s="99"/>
      <c r="J48" s="100"/>
    </row>
    <row r="49" spans="1:10" x14ac:dyDescent="0.25">
      <c r="A49" s="98"/>
      <c r="B49" s="99"/>
      <c r="C49" s="99"/>
      <c r="D49" s="99"/>
      <c r="E49" s="99"/>
      <c r="F49" s="204"/>
      <c r="G49" s="205"/>
      <c r="H49" s="206"/>
      <c r="I49" s="99"/>
      <c r="J49" s="100"/>
    </row>
    <row r="50" spans="1:10" ht="15.75" thickBot="1" x14ac:dyDescent="0.3">
      <c r="A50" s="98"/>
      <c r="B50" s="99"/>
      <c r="C50" s="99"/>
      <c r="D50" s="99"/>
      <c r="E50" s="99"/>
      <c r="F50" s="207"/>
      <c r="G50" s="208"/>
      <c r="H50" s="209"/>
      <c r="I50" s="99"/>
      <c r="J50" s="100"/>
    </row>
    <row r="51" spans="1:10" ht="15.75" thickBot="1" x14ac:dyDescent="0.3">
      <c r="A51" s="181" t="s">
        <v>43</v>
      </c>
      <c r="B51" s="122"/>
      <c r="C51" s="122"/>
      <c r="D51" s="122"/>
      <c r="E51" s="122"/>
      <c r="F51" s="122"/>
      <c r="G51" s="122"/>
      <c r="H51" s="122"/>
      <c r="I51" s="122"/>
      <c r="J51" s="123"/>
    </row>
  </sheetData>
  <sheetProtection algorithmName="SHA-512" hashValue="5HcEfCpGsmvbhUkw2FpAaOuY05exyPUbG6CzcQc5wc+XCKPaNUi2oxB3s3Uw1Dq+WJqF/VBLsIJzEfkab4VYTg==" saltValue="4wTzVnKsId8nkEXLYajxEg==" spinCount="100000" sheet="1" objects="1" scenarios="1"/>
  <mergeCells count="61">
    <mergeCell ref="B27:C27"/>
    <mergeCell ref="D27:E27"/>
    <mergeCell ref="F27:G27"/>
    <mergeCell ref="F39:G39"/>
    <mergeCell ref="B25:C25"/>
    <mergeCell ref="D25:E25"/>
    <mergeCell ref="F25:G25"/>
    <mergeCell ref="B26:C26"/>
    <mergeCell ref="D26:E26"/>
    <mergeCell ref="F26:G26"/>
    <mergeCell ref="F24:G24"/>
    <mergeCell ref="B21:C21"/>
    <mergeCell ref="D21:E21"/>
    <mergeCell ref="F21:G21"/>
    <mergeCell ref="B22:C22"/>
    <mergeCell ref="D22:E22"/>
    <mergeCell ref="F22:G22"/>
    <mergeCell ref="B23:C23"/>
    <mergeCell ref="D23:E23"/>
    <mergeCell ref="F23:G23"/>
    <mergeCell ref="B24:C24"/>
    <mergeCell ref="D24:E24"/>
    <mergeCell ref="B19:C19"/>
    <mergeCell ref="D19:E19"/>
    <mergeCell ref="F19:G19"/>
    <mergeCell ref="B20:C20"/>
    <mergeCell ref="D20:E20"/>
    <mergeCell ref="F20:G20"/>
    <mergeCell ref="B17:C17"/>
    <mergeCell ref="D17:E17"/>
    <mergeCell ref="F17:G17"/>
    <mergeCell ref="B18:C18"/>
    <mergeCell ref="D18:E18"/>
    <mergeCell ref="F18:G18"/>
    <mergeCell ref="D15:E15"/>
    <mergeCell ref="F15:G15"/>
    <mergeCell ref="B16:C16"/>
    <mergeCell ref="D16:E16"/>
    <mergeCell ref="F16:G16"/>
    <mergeCell ref="B47:C47"/>
    <mergeCell ref="F47:H50"/>
    <mergeCell ref="A1:J1"/>
    <mergeCell ref="B11:C11"/>
    <mergeCell ref="D11:E11"/>
    <mergeCell ref="F11:G11"/>
    <mergeCell ref="B12:C12"/>
    <mergeCell ref="D12:E12"/>
    <mergeCell ref="F12:G12"/>
    <mergeCell ref="B13:C13"/>
    <mergeCell ref="D13:E13"/>
    <mergeCell ref="F13:G13"/>
    <mergeCell ref="B14:C14"/>
    <mergeCell ref="D14:E14"/>
    <mergeCell ref="F14:G14"/>
    <mergeCell ref="B15:C15"/>
    <mergeCell ref="I2:J2"/>
    <mergeCell ref="I3:J3"/>
    <mergeCell ref="I4:J4"/>
    <mergeCell ref="B2:G2"/>
    <mergeCell ref="C3:G3"/>
    <mergeCell ref="C4:G4"/>
  </mergeCell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8DCDD-954B-4998-9D8F-0560388AD3C7}">
  <sheetPr>
    <tabColor rgb="FF00B0F0"/>
  </sheetPr>
  <dimension ref="A1:J51"/>
  <sheetViews>
    <sheetView topLeftCell="A7" workbookViewId="0">
      <selection activeCell="H31" sqref="H31"/>
    </sheetView>
  </sheetViews>
  <sheetFormatPr baseColWidth="10" defaultColWidth="10.7109375" defaultRowHeight="15" x14ac:dyDescent="0.25"/>
  <cols>
    <col min="1" max="1" width="14.42578125" customWidth="1"/>
    <col min="8" max="8" width="17" bestFit="1" customWidth="1"/>
  </cols>
  <sheetData>
    <row r="1" spans="1:10" ht="112.5" customHeight="1" thickBot="1" x14ac:dyDescent="0.3">
      <c r="A1" s="297" t="s">
        <v>55</v>
      </c>
      <c r="B1" s="298"/>
      <c r="C1" s="298"/>
      <c r="D1" s="298"/>
      <c r="E1" s="298"/>
      <c r="F1" s="298"/>
      <c r="G1" s="298"/>
      <c r="H1" s="298"/>
      <c r="I1" s="298"/>
      <c r="J1" s="299"/>
    </row>
    <row r="2" spans="1:10" ht="15.75" thickBot="1" x14ac:dyDescent="0.3">
      <c r="A2" s="124" t="s">
        <v>56</v>
      </c>
      <c r="B2" s="291" t="str">
        <f>IF(ISBLANK(Résultats!A11),"",Résultats!A11)</f>
        <v/>
      </c>
      <c r="C2" s="292"/>
      <c r="D2" s="292"/>
      <c r="E2" s="292"/>
      <c r="F2" s="292"/>
      <c r="G2" s="293"/>
      <c r="H2" s="125" t="s">
        <v>57</v>
      </c>
      <c r="I2" s="289" t="str">
        <f>IF(ISBLANK(Résultats!D11),"",Résultats!D11)</f>
        <v/>
      </c>
      <c r="J2" s="290"/>
    </row>
    <row r="3" spans="1:10" ht="15.75" thickBot="1" x14ac:dyDescent="0.3">
      <c r="A3" s="124" t="s">
        <v>58</v>
      </c>
      <c r="B3" s="125"/>
      <c r="C3" s="289" t="str">
        <f>IF(ISBLANK(Résultats!G11),"",Résultats!G11)</f>
        <v/>
      </c>
      <c r="D3" s="294"/>
      <c r="E3" s="294"/>
      <c r="F3" s="294"/>
      <c r="G3" s="290"/>
      <c r="H3" s="125" t="s">
        <v>59</v>
      </c>
      <c r="I3" s="289" t="str">
        <f>IF(Résultats!F11="X"," moins de 21 ans","")</f>
        <v/>
      </c>
      <c r="J3" s="290"/>
    </row>
    <row r="4" spans="1:10" ht="15.75" thickBot="1" x14ac:dyDescent="0.3">
      <c r="A4" s="124" t="s">
        <v>29</v>
      </c>
      <c r="B4" s="125"/>
      <c r="C4" s="289" t="str">
        <f>IF(ISBLANK(Résultats!C2),"",Résultats!C2)</f>
        <v xml:space="preserve"> </v>
      </c>
      <c r="D4" s="294"/>
      <c r="E4" s="294"/>
      <c r="F4" s="294"/>
      <c r="G4" s="290"/>
      <c r="H4" s="125" t="s">
        <v>60</v>
      </c>
      <c r="I4" s="289" t="str">
        <f>IF(ISBLANK(Résultats!J2),"",Résultats!J2)</f>
        <v/>
      </c>
      <c r="J4" s="290"/>
    </row>
    <row r="5" spans="1:10" x14ac:dyDescent="0.25">
      <c r="A5" s="124" t="s">
        <v>61</v>
      </c>
      <c r="B5" s="125"/>
      <c r="C5" s="125"/>
      <c r="D5" s="125"/>
      <c r="E5" s="125"/>
      <c r="F5" s="125"/>
      <c r="G5" s="125"/>
      <c r="H5" s="125"/>
      <c r="I5" s="125"/>
      <c r="J5" s="126"/>
    </row>
    <row r="6" spans="1:10" x14ac:dyDescent="0.25">
      <c r="A6" s="124" t="s">
        <v>62</v>
      </c>
      <c r="B6" s="125"/>
      <c r="C6" s="125"/>
      <c r="D6" s="125"/>
      <c r="E6" s="125"/>
      <c r="F6" s="125"/>
      <c r="G6" s="125"/>
      <c r="H6" s="125"/>
      <c r="I6" s="125"/>
      <c r="J6" s="126"/>
    </row>
    <row r="7" spans="1:10" x14ac:dyDescent="0.25">
      <c r="A7" s="124" t="s">
        <v>63</v>
      </c>
      <c r="B7" s="125"/>
      <c r="C7" s="125"/>
      <c r="D7" s="125"/>
      <c r="E7" s="125"/>
      <c r="F7" s="125"/>
      <c r="G7" s="125"/>
      <c r="H7" s="125"/>
      <c r="I7" s="125"/>
      <c r="J7" s="126"/>
    </row>
    <row r="8" spans="1:10" x14ac:dyDescent="0.25">
      <c r="A8" s="124" t="s">
        <v>64</v>
      </c>
      <c r="B8" s="125"/>
      <c r="C8" s="125"/>
      <c r="D8" s="125"/>
      <c r="E8" s="125"/>
      <c r="F8" s="125"/>
      <c r="G8" s="125"/>
      <c r="H8" s="125"/>
      <c r="I8" s="125"/>
      <c r="J8" s="126"/>
    </row>
    <row r="9" spans="1:10" x14ac:dyDescent="0.25">
      <c r="A9" s="124" t="s">
        <v>65</v>
      </c>
      <c r="B9" s="125"/>
      <c r="C9" s="125"/>
      <c r="D9" s="125"/>
      <c r="E9" s="125"/>
      <c r="F9" s="125"/>
      <c r="G9" s="125"/>
      <c r="H9" s="125"/>
      <c r="I9" s="125"/>
      <c r="J9" s="126"/>
    </row>
    <row r="10" spans="1:10" x14ac:dyDescent="0.25">
      <c r="A10" s="127" t="s">
        <v>66</v>
      </c>
      <c r="B10" s="128"/>
      <c r="C10" s="128"/>
      <c r="D10" s="128"/>
      <c r="E10" s="128"/>
      <c r="F10" s="128"/>
      <c r="G10" s="128"/>
      <c r="H10" s="128"/>
      <c r="I10" s="128"/>
      <c r="J10" s="126"/>
    </row>
    <row r="11" spans="1:10" ht="60" x14ac:dyDescent="0.25">
      <c r="A11" s="129" t="s">
        <v>67</v>
      </c>
      <c r="B11" s="300" t="s">
        <v>44</v>
      </c>
      <c r="C11" s="301"/>
      <c r="D11" s="300" t="s">
        <v>45</v>
      </c>
      <c r="E11" s="301"/>
      <c r="F11" s="300" t="s">
        <v>46</v>
      </c>
      <c r="G11" s="301"/>
      <c r="H11" s="130" t="s">
        <v>47</v>
      </c>
      <c r="I11" s="131" t="s">
        <v>68</v>
      </c>
      <c r="J11" s="132" t="s">
        <v>69</v>
      </c>
    </row>
    <row r="12" spans="1:10" x14ac:dyDescent="0.25">
      <c r="A12" s="133">
        <v>1</v>
      </c>
      <c r="B12" s="302">
        <f>'Fig1'!E$5</f>
        <v>0</v>
      </c>
      <c r="C12" s="303"/>
      <c r="D12" s="302">
        <f>'Fig1'!F$5</f>
        <v>0</v>
      </c>
      <c r="E12" s="303"/>
      <c r="F12" s="302">
        <f>'Fig1'!G$5</f>
        <v>0</v>
      </c>
      <c r="G12" s="303"/>
      <c r="H12" s="134">
        <f>'Fig1'!H$5</f>
        <v>0</v>
      </c>
      <c r="I12" s="135">
        <f>'Fig1'!I$5</f>
        <v>0</v>
      </c>
      <c r="J12" s="149" t="str">
        <f>IF( I13=0," ",I12)</f>
        <v xml:space="preserve"> </v>
      </c>
    </row>
    <row r="13" spans="1:10" x14ac:dyDescent="0.25">
      <c r="A13" s="133">
        <v>2</v>
      </c>
      <c r="B13" s="302">
        <f>'Fig2'!E$5</f>
        <v>0</v>
      </c>
      <c r="C13" s="303"/>
      <c r="D13" s="302">
        <f>'Fig2'!F$5</f>
        <v>0</v>
      </c>
      <c r="E13" s="303"/>
      <c r="F13" s="302">
        <f>'Fig2'!G$5</f>
        <v>0</v>
      </c>
      <c r="G13" s="303"/>
      <c r="H13" s="134">
        <f>'Fig2'!H$5</f>
        <v>0</v>
      </c>
      <c r="I13" s="135">
        <f>'Fig2'!I$5</f>
        <v>0</v>
      </c>
      <c r="J13" s="149" t="str">
        <f>IF(I13&lt;&gt;0,SUM(I$12:I13)/COUNT(I$12:I13)," ")</f>
        <v xml:space="preserve"> </v>
      </c>
    </row>
    <row r="14" spans="1:10" x14ac:dyDescent="0.25">
      <c r="A14" s="133">
        <v>3</v>
      </c>
      <c r="B14" s="302">
        <f>'Fig3'!E$5</f>
        <v>0</v>
      </c>
      <c r="C14" s="303"/>
      <c r="D14" s="302">
        <f>'Fig3'!F$5</f>
        <v>0</v>
      </c>
      <c r="E14" s="303"/>
      <c r="F14" s="302">
        <f>'Fig3'!G$5</f>
        <v>0</v>
      </c>
      <c r="G14" s="303"/>
      <c r="H14" s="134">
        <f>'Fig3'!H$5</f>
        <v>0</v>
      </c>
      <c r="I14" s="135">
        <f>'Fig3'!I$5</f>
        <v>0</v>
      </c>
      <c r="J14" s="149" t="str">
        <f>IF(I14&lt;&gt;0,SUM(I$12:I14)/COUNT(I$12:I14)," ")</f>
        <v xml:space="preserve"> </v>
      </c>
    </row>
    <row r="15" spans="1:10" x14ac:dyDescent="0.25">
      <c r="A15" s="133">
        <v>4</v>
      </c>
      <c r="B15" s="302">
        <f>'Fig4'!E$5</f>
        <v>0</v>
      </c>
      <c r="C15" s="303"/>
      <c r="D15" s="302">
        <f>'Fig4'!F$5</f>
        <v>0</v>
      </c>
      <c r="E15" s="303"/>
      <c r="F15" s="302">
        <f>'Fig4'!G$5</f>
        <v>0</v>
      </c>
      <c r="G15" s="303"/>
      <c r="H15" s="134">
        <f>'Fig4'!H$5</f>
        <v>0</v>
      </c>
      <c r="I15" s="135">
        <f>'Fig4'!I$5</f>
        <v>0</v>
      </c>
      <c r="J15" s="149" t="str">
        <f>IF(I15&lt;&gt;0,SUM(I$12:I15)/COUNT(I$12:I15)," ")</f>
        <v xml:space="preserve"> </v>
      </c>
    </row>
    <row r="16" spans="1:10" x14ac:dyDescent="0.25">
      <c r="A16" s="133">
        <v>5</v>
      </c>
      <c r="B16" s="302">
        <f>'Fig5'!E$5</f>
        <v>0</v>
      </c>
      <c r="C16" s="303"/>
      <c r="D16" s="302">
        <f>'Fig5'!F$5</f>
        <v>0</v>
      </c>
      <c r="E16" s="303"/>
      <c r="F16" s="302">
        <f>'Fig5'!G$5</f>
        <v>0</v>
      </c>
      <c r="G16" s="303"/>
      <c r="H16" s="134">
        <f>'Fig5'!H$5</f>
        <v>0</v>
      </c>
      <c r="I16" s="135">
        <f>'Fig5'!I$5</f>
        <v>0</v>
      </c>
      <c r="J16" s="149" t="str">
        <f>IF(I16&lt;&gt;0,SUM(I$12:I16)/COUNT(I$12:I16)," ")</f>
        <v xml:space="preserve"> </v>
      </c>
    </row>
    <row r="17" spans="1:10" x14ac:dyDescent="0.25">
      <c r="A17" s="133">
        <v>6</v>
      </c>
      <c r="B17" s="302">
        <f>'Fig6'!E$5</f>
        <v>0</v>
      </c>
      <c r="C17" s="303"/>
      <c r="D17" s="302">
        <f>'Fig6'!F$5</f>
        <v>0</v>
      </c>
      <c r="E17" s="303"/>
      <c r="F17" s="302">
        <f>'Fig6'!G$5</f>
        <v>0</v>
      </c>
      <c r="G17" s="303"/>
      <c r="H17" s="134">
        <f>'Fig6'!H$5</f>
        <v>0</v>
      </c>
      <c r="I17" s="135">
        <f>'Fig6'!I$5</f>
        <v>0</v>
      </c>
      <c r="J17" s="149" t="str">
        <f>IF(I17&lt;&gt;0,SUM(I$12:I17)/COUNT(I$12:I17)," ")</f>
        <v xml:space="preserve"> </v>
      </c>
    </row>
    <row r="18" spans="1:10" x14ac:dyDescent="0.25">
      <c r="A18" s="133">
        <v>7</v>
      </c>
      <c r="B18" s="302">
        <f>'Fig7'!E$5</f>
        <v>0</v>
      </c>
      <c r="C18" s="303"/>
      <c r="D18" s="302">
        <f>'Fig7'!F$5</f>
        <v>0</v>
      </c>
      <c r="E18" s="303"/>
      <c r="F18" s="302">
        <f>'Fig7'!G$5</f>
        <v>0</v>
      </c>
      <c r="G18" s="303"/>
      <c r="H18" s="134">
        <f>'Fig7'!H$5</f>
        <v>0</v>
      </c>
      <c r="I18" s="135">
        <f>'Fig7'!I$5</f>
        <v>0</v>
      </c>
      <c r="J18" s="149" t="str">
        <f>IF(I18&lt;&gt;0,SUM(I$12:I18)/COUNT(I$12:I18)," ")</f>
        <v xml:space="preserve"> </v>
      </c>
    </row>
    <row r="19" spans="1:10" x14ac:dyDescent="0.25">
      <c r="A19" s="133">
        <v>8</v>
      </c>
      <c r="B19" s="302">
        <f>'Fig8'!E$5</f>
        <v>0</v>
      </c>
      <c r="C19" s="303"/>
      <c r="D19" s="302">
        <f>'Fig8'!F$5</f>
        <v>0</v>
      </c>
      <c r="E19" s="303"/>
      <c r="F19" s="302">
        <f>'Fig8'!G$5</f>
        <v>0</v>
      </c>
      <c r="G19" s="303"/>
      <c r="H19" s="134">
        <f>'Fig8'!H$5</f>
        <v>0</v>
      </c>
      <c r="I19" s="135">
        <f>'Fig8'!I$5</f>
        <v>0</v>
      </c>
      <c r="J19" s="149" t="str">
        <f>IF(I19&lt;&gt;0,SUM(I$12:I19)/COUNT(I$12:I19)," ")</f>
        <v xml:space="preserve"> </v>
      </c>
    </row>
    <row r="20" spans="1:10" x14ac:dyDescent="0.25">
      <c r="A20" s="133">
        <v>9</v>
      </c>
      <c r="B20" s="302">
        <f>'Fig9'!E$5</f>
        <v>0</v>
      </c>
      <c r="C20" s="303"/>
      <c r="D20" s="302">
        <f>'Fig9'!F$5</f>
        <v>0</v>
      </c>
      <c r="E20" s="303"/>
      <c r="F20" s="302">
        <f>'Fig9'!G$5</f>
        <v>0</v>
      </c>
      <c r="G20" s="303"/>
      <c r="H20" s="134">
        <f>'Fig9'!H$5</f>
        <v>0</v>
      </c>
      <c r="I20" s="135">
        <f>'Fig9'!I$5</f>
        <v>0</v>
      </c>
      <c r="J20" s="149" t="str">
        <f>IF(I20&lt;&gt;0,SUM(I$12:I20)/COUNT(I$12:I20)," ")</f>
        <v xml:space="preserve"> </v>
      </c>
    </row>
    <row r="21" spans="1:10" x14ac:dyDescent="0.25">
      <c r="A21" s="133">
        <v>10</v>
      </c>
      <c r="B21" s="302">
        <f>'Fig10'!E$5</f>
        <v>0</v>
      </c>
      <c r="C21" s="303"/>
      <c r="D21" s="302">
        <f>'Fig10'!F$5</f>
        <v>0</v>
      </c>
      <c r="E21" s="303"/>
      <c r="F21" s="302">
        <f>'Fig10'!G$5</f>
        <v>0</v>
      </c>
      <c r="G21" s="303"/>
      <c r="H21" s="134">
        <f>'Fig10'!H$5</f>
        <v>0</v>
      </c>
      <c r="I21" s="135">
        <f>'Fig10'!I$5</f>
        <v>0</v>
      </c>
      <c r="J21" s="149" t="str">
        <f>IF(I21&lt;&gt;0,SUM(I$12:I21)/COUNT(I$12:I21)," ")</f>
        <v xml:space="preserve"> </v>
      </c>
    </row>
    <row r="22" spans="1:10" x14ac:dyDescent="0.25">
      <c r="A22" s="133">
        <v>11</v>
      </c>
      <c r="B22" s="302">
        <f>'Fig11'!E$5</f>
        <v>0</v>
      </c>
      <c r="C22" s="303"/>
      <c r="D22" s="302">
        <f>'Fig11'!F$5</f>
        <v>0</v>
      </c>
      <c r="E22" s="303"/>
      <c r="F22" s="302">
        <f>'Fig11'!G$5</f>
        <v>0</v>
      </c>
      <c r="G22" s="303"/>
      <c r="H22" s="134">
        <f>'Fig11'!H$5</f>
        <v>0</v>
      </c>
      <c r="I22" s="135">
        <f>'Fig11'!I$5</f>
        <v>0</v>
      </c>
      <c r="J22" s="149" t="str">
        <f>IF(I22&lt;&gt;0,SUM(I$12:I22)/COUNT(I$12:I22)," ")</f>
        <v xml:space="preserve"> </v>
      </c>
    </row>
    <row r="23" spans="1:10" x14ac:dyDescent="0.25">
      <c r="A23" s="133">
        <v>12</v>
      </c>
      <c r="B23" s="302">
        <f>'Fig12'!E$5</f>
        <v>0</v>
      </c>
      <c r="C23" s="303"/>
      <c r="D23" s="302">
        <f>'Fig12'!F$5</f>
        <v>0</v>
      </c>
      <c r="E23" s="303"/>
      <c r="F23" s="302">
        <f>'Fig12'!G$5</f>
        <v>0</v>
      </c>
      <c r="G23" s="303"/>
      <c r="H23" s="134">
        <f>'Fig12'!H$5</f>
        <v>0</v>
      </c>
      <c r="I23" s="135">
        <f>'Fig12'!I$5</f>
        <v>0</v>
      </c>
      <c r="J23" s="149" t="str">
        <f>IF(I23&lt;&gt;0,SUM(I$12:I23)/COUNT(I$12:I23)," ")</f>
        <v xml:space="preserve"> </v>
      </c>
    </row>
    <row r="24" spans="1:10" x14ac:dyDescent="0.25">
      <c r="A24" s="133">
        <v>13</v>
      </c>
      <c r="B24" s="302">
        <f>'Fig13'!E$5</f>
        <v>0</v>
      </c>
      <c r="C24" s="303"/>
      <c r="D24" s="302">
        <f>'Fig13'!F$5</f>
        <v>0</v>
      </c>
      <c r="E24" s="303"/>
      <c r="F24" s="302">
        <f>'Fig13'!G$5</f>
        <v>0</v>
      </c>
      <c r="G24" s="303"/>
      <c r="H24" s="134">
        <f>'Fig13'!H$5</f>
        <v>0</v>
      </c>
      <c r="I24" s="135">
        <f>'Fig13'!I$5</f>
        <v>0</v>
      </c>
      <c r="J24" s="149" t="str">
        <f>IF(I24&lt;&gt;0,SUM(I$12:I24)/COUNT(I$12:I24)," ")</f>
        <v xml:space="preserve"> </v>
      </c>
    </row>
    <row r="25" spans="1:10" x14ac:dyDescent="0.25">
      <c r="A25" s="133">
        <v>14</v>
      </c>
      <c r="B25" s="302">
        <f>'Fig14'!E$5</f>
        <v>0</v>
      </c>
      <c r="C25" s="303"/>
      <c r="D25" s="302">
        <f>'Fig14'!F$5</f>
        <v>0</v>
      </c>
      <c r="E25" s="303"/>
      <c r="F25" s="302">
        <f>'Fig14'!G$5</f>
        <v>0</v>
      </c>
      <c r="G25" s="303"/>
      <c r="H25" s="134">
        <f>'Fig14'!H$5</f>
        <v>0</v>
      </c>
      <c r="I25" s="135">
        <f>'Fig14'!I$5</f>
        <v>0</v>
      </c>
      <c r="J25" s="149" t="str">
        <f>IF(I25&lt;&gt;0,SUM(I$12:I25)/COUNT(I$12:I25)," ")</f>
        <v xml:space="preserve"> </v>
      </c>
    </row>
    <row r="26" spans="1:10" x14ac:dyDescent="0.25">
      <c r="A26" s="133">
        <v>15</v>
      </c>
      <c r="B26" s="302">
        <f>'Fig15'!E$5</f>
        <v>0</v>
      </c>
      <c r="C26" s="303"/>
      <c r="D26" s="302">
        <f>'Fig15'!F$5</f>
        <v>0</v>
      </c>
      <c r="E26" s="303"/>
      <c r="F26" s="302">
        <f>'Fig15'!G$5</f>
        <v>0</v>
      </c>
      <c r="G26" s="303"/>
      <c r="H26" s="134">
        <f>'Fig15'!H$5</f>
        <v>0</v>
      </c>
      <c r="I26" s="135">
        <f>'Fig15'!I$5</f>
        <v>0</v>
      </c>
      <c r="J26" s="149" t="str">
        <f>IF(I26&lt;&gt;0,SUM(I$12:I26)/COUNT(I$12:I26)," ")</f>
        <v xml:space="preserve"> </v>
      </c>
    </row>
    <row r="27" spans="1:10" x14ac:dyDescent="0.25">
      <c r="A27" s="133">
        <v>16</v>
      </c>
      <c r="B27" s="302">
        <f>'Fig16'!E$5</f>
        <v>0</v>
      </c>
      <c r="C27" s="303"/>
      <c r="D27" s="302">
        <f>'Fig16'!F$5</f>
        <v>0</v>
      </c>
      <c r="E27" s="303"/>
      <c r="F27" s="302">
        <f>'Fig16'!G$5</f>
        <v>0</v>
      </c>
      <c r="G27" s="303"/>
      <c r="H27" s="134">
        <f>'Fig16'!H$5</f>
        <v>0</v>
      </c>
      <c r="I27" s="135">
        <f>'Fig16'!I$5</f>
        <v>0</v>
      </c>
      <c r="J27" s="149" t="str">
        <f>IF(I27&lt;&gt;0,SUM(I$12:I27)/COUNT(I$12:I27)," ")</f>
        <v xml:space="preserve"> </v>
      </c>
    </row>
    <row r="28" spans="1:10" x14ac:dyDescent="0.25">
      <c r="A28" s="136"/>
      <c r="B28" s="137"/>
      <c r="C28" s="138"/>
      <c r="D28" s="137"/>
      <c r="E28" s="138"/>
      <c r="F28" s="137"/>
      <c r="G28" s="138"/>
      <c r="H28" s="137"/>
      <c r="I28" s="139"/>
      <c r="J28" s="139" t="str">
        <f>IF(I28&lt;&gt;0,SUM(I$12:I28)/COUNT(I$12:I28)," ")</f>
        <v xml:space="preserve"> </v>
      </c>
    </row>
    <row r="29" spans="1:10" x14ac:dyDescent="0.25">
      <c r="A29" s="124"/>
      <c r="B29" s="140"/>
      <c r="C29" s="141" t="s">
        <v>70</v>
      </c>
      <c r="D29" s="142"/>
      <c r="E29" s="141" t="s">
        <v>70</v>
      </c>
      <c r="F29" s="142"/>
      <c r="G29" s="141" t="s">
        <v>70</v>
      </c>
      <c r="H29" s="143"/>
      <c r="I29" s="126"/>
      <c r="J29" s="126" t="str">
        <f>IF(I29&lt;&gt;0,SUM(I$12:I29)/COUNT(I$12:I29)," ")</f>
        <v xml:space="preserve"> </v>
      </c>
    </row>
    <row r="30" spans="1:10" x14ac:dyDescent="0.25">
      <c r="A30" s="144"/>
      <c r="B30" s="134" t="s">
        <v>71</v>
      </c>
      <c r="C30" s="145" t="s">
        <v>72</v>
      </c>
      <c r="D30" s="138" t="s">
        <v>72</v>
      </c>
      <c r="E30" s="145" t="s">
        <v>72</v>
      </c>
      <c r="F30" s="138" t="s">
        <v>73</v>
      </c>
      <c r="G30" s="145" t="s">
        <v>72</v>
      </c>
      <c r="H30" s="142"/>
      <c r="I30" s="146"/>
      <c r="J30" s="146" t="str">
        <f>IF(I30&lt;&gt;0,SUM(I$12:I30)/COUNT(I$12:I30)," ")</f>
        <v xml:space="preserve"> </v>
      </c>
    </row>
    <row r="31" spans="1:10" x14ac:dyDescent="0.25">
      <c r="A31" s="133">
        <v>17</v>
      </c>
      <c r="B31" s="134">
        <f>'Fig17'!E$5</f>
        <v>0</v>
      </c>
      <c r="C31" s="134">
        <f>'Fig17'!F$5</f>
        <v>0</v>
      </c>
      <c r="D31" s="134">
        <f>'Fig17'!G$5</f>
        <v>0</v>
      </c>
      <c r="E31" s="134">
        <f>'Fig17'!H$5</f>
        <v>0</v>
      </c>
      <c r="F31" s="134">
        <f>'Fig17'!I$5</f>
        <v>0</v>
      </c>
      <c r="G31" s="134">
        <f>'Fig17'!J$5</f>
        <v>0</v>
      </c>
      <c r="H31" s="134">
        <f>'Fig17'!K$5</f>
        <v>0</v>
      </c>
      <c r="I31" s="135">
        <f>'Fig17'!L$5</f>
        <v>0</v>
      </c>
      <c r="J31" s="149" t="str">
        <f>IF(I31&lt;&gt;0,SUM(I$12:I31)/COUNT(I$12:I31)," ")</f>
        <v xml:space="preserve"> </v>
      </c>
    </row>
    <row r="32" spans="1:10" x14ac:dyDescent="0.25">
      <c r="A32" s="133">
        <v>18</v>
      </c>
      <c r="B32" s="134">
        <f>'Fig18'!E$5</f>
        <v>0</v>
      </c>
      <c r="C32" s="134">
        <f>'Fig18'!F$5</f>
        <v>0</v>
      </c>
      <c r="D32" s="134">
        <f>'Fig18'!G$5</f>
        <v>0</v>
      </c>
      <c r="E32" s="134">
        <f>'Fig18'!H$5</f>
        <v>0</v>
      </c>
      <c r="F32" s="134">
        <f>'Fig18'!I$5</f>
        <v>0</v>
      </c>
      <c r="G32" s="134">
        <f>'Fig18'!J$5</f>
        <v>0</v>
      </c>
      <c r="H32" s="134">
        <f>'Fig18'!K$5</f>
        <v>0</v>
      </c>
      <c r="I32" s="135">
        <f>'Fig18'!L$5</f>
        <v>0</v>
      </c>
      <c r="J32" s="149" t="str">
        <f>IF(I32&lt;&gt;0,SUM(I$12:I32)/COUNT(I$12:I32)," ")</f>
        <v xml:space="preserve"> </v>
      </c>
    </row>
    <row r="33" spans="1:10" x14ac:dyDescent="0.25">
      <c r="A33" s="133">
        <v>19</v>
      </c>
      <c r="B33" s="134">
        <f>'Fig19'!E$5</f>
        <v>0</v>
      </c>
      <c r="C33" s="134">
        <f>'Fig19'!F$5</f>
        <v>0</v>
      </c>
      <c r="D33" s="134">
        <f>'Fig19'!G$5</f>
        <v>0</v>
      </c>
      <c r="E33" s="134">
        <f>'Fig19'!H$5</f>
        <v>0</v>
      </c>
      <c r="F33" s="134">
        <f>'Fig19'!I$5</f>
        <v>0</v>
      </c>
      <c r="G33" s="134">
        <f>'Fig19'!J$5</f>
        <v>0</v>
      </c>
      <c r="H33" s="134">
        <f>'Fig19'!K$5</f>
        <v>0</v>
      </c>
      <c r="I33" s="135">
        <f>'Fig19'!L$5</f>
        <v>0</v>
      </c>
      <c r="J33" s="149" t="str">
        <f>IF(I33&lt;&gt;0,SUM(I$12:I33)/COUNT(I$12:I33)," ")</f>
        <v xml:space="preserve"> </v>
      </c>
    </row>
    <row r="34" spans="1:10" x14ac:dyDescent="0.25">
      <c r="A34" s="133">
        <v>20</v>
      </c>
      <c r="B34" s="134">
        <f>'Fig20'!E$5</f>
        <v>0</v>
      </c>
      <c r="C34" s="134">
        <f>'Fig20'!F$5</f>
        <v>0</v>
      </c>
      <c r="D34" s="134">
        <f>'Fig20'!G$5</f>
        <v>0</v>
      </c>
      <c r="E34" s="134">
        <f>'Fig20'!H$5</f>
        <v>0</v>
      </c>
      <c r="F34" s="134">
        <f>'Fig20'!I$5</f>
        <v>0</v>
      </c>
      <c r="G34" s="134">
        <f>'Fig20'!J$5</f>
        <v>0</v>
      </c>
      <c r="H34" s="134">
        <f>'Fig20'!K$5</f>
        <v>0</v>
      </c>
      <c r="I34" s="135">
        <f>'Fig20'!L$5</f>
        <v>0</v>
      </c>
      <c r="J34" s="149" t="str">
        <f>IF(I34&lt;&gt;0,SUM(I$12:I34)/COUNT(I$12:I34)," ")</f>
        <v xml:space="preserve"> </v>
      </c>
    </row>
    <row r="35" spans="1:10" x14ac:dyDescent="0.25">
      <c r="A35" s="133">
        <v>21</v>
      </c>
      <c r="B35" s="134">
        <f>'Fig21'!E$5</f>
        <v>0</v>
      </c>
      <c r="C35" s="134">
        <f>'Fig21'!F$5</f>
        <v>0</v>
      </c>
      <c r="D35" s="134">
        <f>'Fig21'!G$5</f>
        <v>0</v>
      </c>
      <c r="E35" s="134">
        <f>'Fig21'!H$5</f>
        <v>0</v>
      </c>
      <c r="F35" s="134">
        <f>'Fig21'!I$5</f>
        <v>0</v>
      </c>
      <c r="G35" s="134">
        <f>'Fig21'!J$5</f>
        <v>0</v>
      </c>
      <c r="H35" s="134">
        <f>'Fig21'!K$5</f>
        <v>0</v>
      </c>
      <c r="I35" s="135">
        <f>'Fig21'!L$5</f>
        <v>0</v>
      </c>
      <c r="J35" s="149" t="str">
        <f>IF(I35&lt;&gt;0,SUM(I$12:I35)/COUNT(I$12:I35)," ")</f>
        <v xml:space="preserve"> </v>
      </c>
    </row>
    <row r="36" spans="1:10" x14ac:dyDescent="0.25">
      <c r="A36" s="133">
        <v>22</v>
      </c>
      <c r="B36" s="134">
        <f>'Fig22'!E$5</f>
        <v>0</v>
      </c>
      <c r="C36" s="134">
        <f>'Fig22'!F$5</f>
        <v>0</v>
      </c>
      <c r="D36" s="134">
        <f>'Fig22'!G$5</f>
        <v>0</v>
      </c>
      <c r="E36" s="134">
        <f>'Fig22'!H$5</f>
        <v>0</v>
      </c>
      <c r="F36" s="134">
        <f>'Fig22'!I$5</f>
        <v>0</v>
      </c>
      <c r="G36" s="134">
        <f>'Fig22'!J$5</f>
        <v>0</v>
      </c>
      <c r="H36" s="134">
        <f>'Fig22'!K$5</f>
        <v>0</v>
      </c>
      <c r="I36" s="135">
        <f>'Fig22'!L$5</f>
        <v>0</v>
      </c>
      <c r="J36" s="149" t="str">
        <f>IF(I36&lt;&gt;0,SUM(I$12:I36)/COUNT(I$12:I36)," ")</f>
        <v xml:space="preserve"> </v>
      </c>
    </row>
    <row r="37" spans="1:10" x14ac:dyDescent="0.25">
      <c r="A37" s="133">
        <v>23</v>
      </c>
      <c r="B37" s="134">
        <f>'Fig23'!E$5</f>
        <v>0</v>
      </c>
      <c r="C37" s="134">
        <f>'Fig23'!F$5</f>
        <v>0</v>
      </c>
      <c r="D37" s="134">
        <f>'Fig23'!G$5</f>
        <v>0</v>
      </c>
      <c r="E37" s="134">
        <f>'Fig23'!H$5</f>
        <v>0</v>
      </c>
      <c r="F37" s="134">
        <f>'Fig23'!I$5</f>
        <v>0</v>
      </c>
      <c r="G37" s="134">
        <f>'Fig23'!J$5</f>
        <v>0</v>
      </c>
      <c r="H37" s="134">
        <f>'Fig23'!K$5</f>
        <v>0</v>
      </c>
      <c r="I37" s="135">
        <f>'Fig23'!L$5</f>
        <v>0</v>
      </c>
      <c r="J37" s="149" t="str">
        <f>IF(I37&lt;&gt;0,SUM(I$12:I37)/COUNT(I$12:I37)," ")</f>
        <v xml:space="preserve"> </v>
      </c>
    </row>
    <row r="38" spans="1:10" x14ac:dyDescent="0.25">
      <c r="A38" s="133">
        <v>24</v>
      </c>
      <c r="B38" s="134">
        <f>'Fig24'!E$5</f>
        <v>0</v>
      </c>
      <c r="C38" s="134">
        <f>'Fig24'!F$5</f>
        <v>0</v>
      </c>
      <c r="D38" s="134">
        <f>'Fig24'!G$5</f>
        <v>0</v>
      </c>
      <c r="E38" s="134">
        <f>'Fig24'!H$5</f>
        <v>0</v>
      </c>
      <c r="F38" s="134">
        <f>'Fig24'!I$5</f>
        <v>0</v>
      </c>
      <c r="G38" s="134">
        <f>'Fig24'!J$5</f>
        <v>0</v>
      </c>
      <c r="H38" s="134">
        <f>'Fig24'!K$5</f>
        <v>0</v>
      </c>
      <c r="I38" s="135">
        <f>'Fig24'!L$5</f>
        <v>0</v>
      </c>
      <c r="J38" s="149" t="str">
        <f>IF(I38&lt;&gt;0,SUM(I$12:I38)/COUNT(I$12:I38)," ")</f>
        <v xml:space="preserve"> </v>
      </c>
    </row>
    <row r="39" spans="1:10" x14ac:dyDescent="0.25">
      <c r="A39" s="147"/>
      <c r="B39" s="138"/>
      <c r="C39" s="138"/>
      <c r="D39" s="148"/>
      <c r="E39" s="148"/>
      <c r="F39" s="304" t="s">
        <v>74</v>
      </c>
      <c r="G39" s="305"/>
      <c r="H39" s="152">
        <f>SUM(H12:H38)</f>
        <v>0</v>
      </c>
      <c r="I39" s="135">
        <f>SUM(I12:I38)</f>
        <v>0</v>
      </c>
      <c r="J39" s="126"/>
    </row>
    <row r="40" spans="1:10" x14ac:dyDescent="0.25">
      <c r="A40" s="147"/>
      <c r="B40" s="138"/>
      <c r="C40" s="138"/>
      <c r="D40" s="138"/>
      <c r="E40" s="138"/>
      <c r="F40" s="148"/>
      <c r="G40" s="148"/>
      <c r="H40" s="134" t="s">
        <v>75</v>
      </c>
      <c r="I40" s="149">
        <f>I39/24</f>
        <v>0</v>
      </c>
      <c r="J40" s="126"/>
    </row>
    <row r="41" spans="1:10" x14ac:dyDescent="0.25">
      <c r="A41" s="124" t="s">
        <v>76</v>
      </c>
      <c r="B41" s="125"/>
      <c r="C41" s="125"/>
      <c r="D41" s="125"/>
      <c r="E41" s="125"/>
      <c r="F41" s="125"/>
      <c r="G41" s="125"/>
      <c r="H41" s="125"/>
      <c r="I41" s="137"/>
      <c r="J41" s="126"/>
    </row>
    <row r="42" spans="1:10" x14ac:dyDescent="0.25">
      <c r="A42" s="124" t="s">
        <v>77</v>
      </c>
      <c r="B42" s="125"/>
      <c r="C42" s="125"/>
      <c r="D42" s="125"/>
      <c r="E42" s="125"/>
      <c r="F42" s="125"/>
      <c r="G42" s="125"/>
      <c r="H42" s="125"/>
      <c r="I42" s="125"/>
      <c r="J42" s="126"/>
    </row>
    <row r="43" spans="1:10" x14ac:dyDescent="0.25">
      <c r="A43" s="124" t="s">
        <v>78</v>
      </c>
      <c r="B43" s="125"/>
      <c r="C43" s="125"/>
      <c r="D43" s="125"/>
      <c r="E43" s="125"/>
      <c r="F43" s="125"/>
      <c r="G43" s="125"/>
      <c r="H43" s="125"/>
      <c r="I43" s="125"/>
      <c r="J43" s="126"/>
    </row>
    <row r="44" spans="1:10" x14ac:dyDescent="0.25">
      <c r="A44" s="124" t="s">
        <v>79</v>
      </c>
      <c r="B44" s="125"/>
      <c r="C44" s="125"/>
      <c r="D44" s="125"/>
      <c r="E44" s="125"/>
      <c r="F44" s="125"/>
      <c r="G44" s="125"/>
      <c r="H44" s="125"/>
      <c r="I44" s="125"/>
      <c r="J44" s="126"/>
    </row>
    <row r="45" spans="1:10" x14ac:dyDescent="0.25">
      <c r="A45" s="124"/>
      <c r="B45" s="125"/>
      <c r="C45" s="125"/>
      <c r="D45" s="125"/>
      <c r="E45" s="125"/>
      <c r="F45" s="125"/>
      <c r="G45" s="125"/>
      <c r="H45" s="125"/>
      <c r="I45" s="125"/>
      <c r="J45" s="126"/>
    </row>
    <row r="46" spans="1:10" ht="15.75" thickBot="1" x14ac:dyDescent="0.3">
      <c r="A46" s="124"/>
      <c r="B46" s="150" t="s">
        <v>32</v>
      </c>
      <c r="C46" s="125"/>
      <c r="D46" s="125"/>
      <c r="E46" s="125"/>
      <c r="F46" s="125" t="s">
        <v>40</v>
      </c>
      <c r="G46" s="125"/>
      <c r="H46" s="125"/>
      <c r="I46" s="125"/>
      <c r="J46" s="126"/>
    </row>
    <row r="47" spans="1:10" ht="15.75" thickBot="1" x14ac:dyDescent="0.3">
      <c r="A47" s="124"/>
      <c r="B47" s="295" t="str">
        <f>IF(ISBLANK(Résultats!C4),"",Résultats!C4)</f>
        <v/>
      </c>
      <c r="C47" s="296"/>
      <c r="D47" s="125"/>
      <c r="E47" s="125"/>
      <c r="F47" s="201"/>
      <c r="G47" s="202"/>
      <c r="H47" s="203"/>
      <c r="I47" s="125"/>
      <c r="J47" s="126"/>
    </row>
    <row r="48" spans="1:10" x14ac:dyDescent="0.25">
      <c r="A48" s="124"/>
      <c r="B48" s="125"/>
      <c r="C48" s="125"/>
      <c r="D48" s="125"/>
      <c r="E48" s="125"/>
      <c r="F48" s="204"/>
      <c r="G48" s="205"/>
      <c r="H48" s="206"/>
      <c r="I48" s="125"/>
      <c r="J48" s="126"/>
    </row>
    <row r="49" spans="1:10" x14ac:dyDescent="0.25">
      <c r="A49" s="124"/>
      <c r="B49" s="125"/>
      <c r="C49" s="125"/>
      <c r="D49" s="125"/>
      <c r="E49" s="125"/>
      <c r="F49" s="204"/>
      <c r="G49" s="205"/>
      <c r="H49" s="206"/>
      <c r="I49" s="125"/>
      <c r="J49" s="126"/>
    </row>
    <row r="50" spans="1:10" ht="15.75" thickBot="1" x14ac:dyDescent="0.3">
      <c r="A50" s="124"/>
      <c r="B50" s="125"/>
      <c r="C50" s="125"/>
      <c r="D50" s="125"/>
      <c r="E50" s="125"/>
      <c r="F50" s="207"/>
      <c r="G50" s="208"/>
      <c r="H50" s="209"/>
      <c r="I50" s="125"/>
      <c r="J50" s="126"/>
    </row>
    <row r="51" spans="1:10" ht="15.75" thickBot="1" x14ac:dyDescent="0.3">
      <c r="A51" s="180" t="s">
        <v>43</v>
      </c>
      <c r="B51" s="150"/>
      <c r="C51" s="150"/>
      <c r="D51" s="150"/>
      <c r="E51" s="150"/>
      <c r="F51" s="150"/>
      <c r="G51" s="150"/>
      <c r="H51" s="150"/>
      <c r="I51" s="150"/>
      <c r="J51" s="151"/>
    </row>
  </sheetData>
  <sheetProtection algorithmName="SHA-512" hashValue="DWurk+s1IPLAu/mT5s091FnMSnZctQpit8FinLeNNL/I9Slq9sR196B0f3qAr9ehkN5TwkHstIRCZXIWBPhmcg==" saltValue="AA7Sb/VMM0yXE9tEQejCJQ==" spinCount="100000" sheet="1" objects="1" scenarios="1"/>
  <mergeCells count="61">
    <mergeCell ref="B27:C27"/>
    <mergeCell ref="D27:E27"/>
    <mergeCell ref="F27:G27"/>
    <mergeCell ref="F39:G39"/>
    <mergeCell ref="B25:C25"/>
    <mergeCell ref="D25:E25"/>
    <mergeCell ref="F25:G25"/>
    <mergeCell ref="B26:C26"/>
    <mergeCell ref="D26:E26"/>
    <mergeCell ref="F26:G26"/>
    <mergeCell ref="F24:G24"/>
    <mergeCell ref="B21:C21"/>
    <mergeCell ref="D21:E21"/>
    <mergeCell ref="F21:G21"/>
    <mergeCell ref="B22:C22"/>
    <mergeCell ref="D22:E22"/>
    <mergeCell ref="F22:G22"/>
    <mergeCell ref="B23:C23"/>
    <mergeCell ref="D23:E23"/>
    <mergeCell ref="F23:G23"/>
    <mergeCell ref="B24:C24"/>
    <mergeCell ref="D24:E24"/>
    <mergeCell ref="B19:C19"/>
    <mergeCell ref="D19:E19"/>
    <mergeCell ref="F19:G19"/>
    <mergeCell ref="B20:C20"/>
    <mergeCell ref="D20:E20"/>
    <mergeCell ref="F20:G20"/>
    <mergeCell ref="B17:C17"/>
    <mergeCell ref="D17:E17"/>
    <mergeCell ref="F17:G17"/>
    <mergeCell ref="B18:C18"/>
    <mergeCell ref="D18:E18"/>
    <mergeCell ref="F18:G18"/>
    <mergeCell ref="D15:E15"/>
    <mergeCell ref="F15:G15"/>
    <mergeCell ref="B16:C16"/>
    <mergeCell ref="D16:E16"/>
    <mergeCell ref="F16:G16"/>
    <mergeCell ref="B47:C47"/>
    <mergeCell ref="F47:H50"/>
    <mergeCell ref="A1:J1"/>
    <mergeCell ref="B11:C11"/>
    <mergeCell ref="D11:E11"/>
    <mergeCell ref="F11:G11"/>
    <mergeCell ref="B12:C12"/>
    <mergeCell ref="D12:E12"/>
    <mergeCell ref="F12:G12"/>
    <mergeCell ref="B13:C13"/>
    <mergeCell ref="D13:E13"/>
    <mergeCell ref="F13:G13"/>
    <mergeCell ref="B14:C14"/>
    <mergeCell ref="D14:E14"/>
    <mergeCell ref="F14:G14"/>
    <mergeCell ref="B15:C15"/>
    <mergeCell ref="I2:J2"/>
    <mergeCell ref="I3:J3"/>
    <mergeCell ref="I4:J4"/>
    <mergeCell ref="B2:G2"/>
    <mergeCell ref="C3:G3"/>
    <mergeCell ref="C4:G4"/>
  </mergeCell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F196A-FC7F-4CC4-93BC-22F3DD6CEE1A}">
  <sheetPr>
    <tabColor theme="0"/>
  </sheetPr>
  <dimension ref="A1:J51"/>
  <sheetViews>
    <sheetView topLeftCell="A16" workbookViewId="0">
      <selection activeCell="H31" sqref="H31"/>
    </sheetView>
  </sheetViews>
  <sheetFormatPr baseColWidth="10" defaultColWidth="10.7109375" defaultRowHeight="15" x14ac:dyDescent="0.25"/>
  <cols>
    <col min="1" max="1" width="14.42578125" customWidth="1"/>
    <col min="8" max="8" width="17" bestFit="1" customWidth="1"/>
  </cols>
  <sheetData>
    <row r="1" spans="1:10" ht="112.5" customHeight="1" thickBot="1" x14ac:dyDescent="0.3">
      <c r="A1" s="246" t="s">
        <v>55</v>
      </c>
      <c r="B1" s="247"/>
      <c r="C1" s="247"/>
      <c r="D1" s="247"/>
      <c r="E1" s="247"/>
      <c r="F1" s="247"/>
      <c r="G1" s="247"/>
      <c r="H1" s="247"/>
      <c r="I1" s="247"/>
      <c r="J1" s="248"/>
    </row>
    <row r="2" spans="1:10" ht="15.75" thickBot="1" x14ac:dyDescent="0.3">
      <c r="A2" s="61" t="s">
        <v>56</v>
      </c>
      <c r="B2" s="231" t="str">
        <f>IF(ISBLANK(Résultats!A12),"",Résultats!A12)</f>
        <v/>
      </c>
      <c r="C2" s="232"/>
      <c r="D2" s="232"/>
      <c r="E2" s="232"/>
      <c r="F2" s="232"/>
      <c r="G2" s="233"/>
      <c r="H2" s="62" t="s">
        <v>57</v>
      </c>
      <c r="I2" s="229" t="str">
        <f>IF(ISBLANK(Résultats!D12),"",Résultats!D12)</f>
        <v/>
      </c>
      <c r="J2" s="230"/>
    </row>
    <row r="3" spans="1:10" ht="15.75" thickBot="1" x14ac:dyDescent="0.3">
      <c r="A3" s="61" t="s">
        <v>58</v>
      </c>
      <c r="B3" s="62"/>
      <c r="C3" s="229" t="str">
        <f>IF(ISBLANK(Résultats!G12),"",Résultats!G12)</f>
        <v/>
      </c>
      <c r="D3" s="234"/>
      <c r="E3" s="234"/>
      <c r="F3" s="234"/>
      <c r="G3" s="230"/>
      <c r="H3" s="62" t="s">
        <v>59</v>
      </c>
      <c r="I3" s="229" t="str">
        <f>IF(Résultats!F12="X"," moins de 21 ans","")</f>
        <v/>
      </c>
      <c r="J3" s="230"/>
    </row>
    <row r="4" spans="1:10" ht="15.75" thickBot="1" x14ac:dyDescent="0.3">
      <c r="A4" s="61" t="s">
        <v>29</v>
      </c>
      <c r="B4" s="62"/>
      <c r="C4" s="229" t="str">
        <f>IF(ISBLANK(Résultats!C2),"",Résultats!C2)</f>
        <v xml:space="preserve"> </v>
      </c>
      <c r="D4" s="234"/>
      <c r="E4" s="234"/>
      <c r="F4" s="234"/>
      <c r="G4" s="230"/>
      <c r="H4" s="62" t="s">
        <v>60</v>
      </c>
      <c r="I4" s="229" t="str">
        <f>IF(ISBLANK(Résultats!J2),"",Résultats!J2)</f>
        <v/>
      </c>
      <c r="J4" s="230"/>
    </row>
    <row r="5" spans="1:10" x14ac:dyDescent="0.25">
      <c r="A5" s="61" t="s">
        <v>61</v>
      </c>
      <c r="B5" s="62"/>
      <c r="C5" s="62"/>
      <c r="D5" s="62"/>
      <c r="E5" s="62"/>
      <c r="F5" s="62"/>
      <c r="G5" s="62"/>
      <c r="H5" s="62"/>
      <c r="I5" s="62"/>
      <c r="J5" s="63"/>
    </row>
    <row r="6" spans="1:10" x14ac:dyDescent="0.25">
      <c r="A6" s="61" t="s">
        <v>62</v>
      </c>
      <c r="B6" s="62"/>
      <c r="C6" s="62"/>
      <c r="D6" s="62"/>
      <c r="E6" s="62"/>
      <c r="F6" s="62"/>
      <c r="G6" s="62"/>
      <c r="H6" s="62"/>
      <c r="I6" s="62"/>
      <c r="J6" s="63"/>
    </row>
    <row r="7" spans="1:10" x14ac:dyDescent="0.25">
      <c r="A7" s="61" t="s">
        <v>63</v>
      </c>
      <c r="B7" s="62"/>
      <c r="C7" s="62"/>
      <c r="D7" s="62"/>
      <c r="E7" s="62"/>
      <c r="F7" s="62"/>
      <c r="G7" s="62"/>
      <c r="H7" s="62"/>
      <c r="I7" s="62"/>
      <c r="J7" s="63"/>
    </row>
    <row r="8" spans="1:10" x14ac:dyDescent="0.25">
      <c r="A8" s="61" t="s">
        <v>64</v>
      </c>
      <c r="B8" s="62"/>
      <c r="C8" s="62"/>
      <c r="D8" s="62"/>
      <c r="E8" s="62"/>
      <c r="F8" s="62"/>
      <c r="G8" s="62"/>
      <c r="H8" s="62"/>
      <c r="I8" s="62"/>
      <c r="J8" s="63"/>
    </row>
    <row r="9" spans="1:10" x14ac:dyDescent="0.25">
      <c r="A9" s="61" t="s">
        <v>65</v>
      </c>
      <c r="B9" s="62"/>
      <c r="C9" s="62"/>
      <c r="D9" s="62"/>
      <c r="E9" s="62"/>
      <c r="F9" s="62"/>
      <c r="G9" s="62"/>
      <c r="H9" s="62"/>
      <c r="I9" s="62"/>
      <c r="J9" s="63"/>
    </row>
    <row r="10" spans="1:10" x14ac:dyDescent="0.25">
      <c r="A10" s="64" t="s">
        <v>66</v>
      </c>
      <c r="B10" s="65"/>
      <c r="C10" s="65"/>
      <c r="D10" s="65"/>
      <c r="E10" s="65"/>
      <c r="F10" s="65"/>
      <c r="G10" s="65"/>
      <c r="H10" s="65"/>
      <c r="I10" s="65"/>
      <c r="J10" s="63"/>
    </row>
    <row r="11" spans="1:10" ht="60" x14ac:dyDescent="0.25">
      <c r="A11" s="66" t="s">
        <v>67</v>
      </c>
      <c r="B11" s="251" t="s">
        <v>44</v>
      </c>
      <c r="C11" s="252"/>
      <c r="D11" s="251" t="s">
        <v>45</v>
      </c>
      <c r="E11" s="252"/>
      <c r="F11" s="251" t="s">
        <v>46</v>
      </c>
      <c r="G11" s="252"/>
      <c r="H11" s="67" t="s">
        <v>47</v>
      </c>
      <c r="I11" s="68" t="s">
        <v>68</v>
      </c>
      <c r="J11" s="69" t="s">
        <v>69</v>
      </c>
    </row>
    <row r="12" spans="1:10" x14ac:dyDescent="0.25">
      <c r="A12" s="70">
        <v>1</v>
      </c>
      <c r="B12" s="249">
        <f>'Fig1'!E6</f>
        <v>0</v>
      </c>
      <c r="C12" s="250"/>
      <c r="D12" s="249">
        <f>'Fig1'!F$6</f>
        <v>0</v>
      </c>
      <c r="E12" s="250"/>
      <c r="F12" s="249">
        <f>'Fig1'!G$6</f>
        <v>0</v>
      </c>
      <c r="G12" s="250"/>
      <c r="H12" s="71">
        <f>'Fig1'!H$6</f>
        <v>0</v>
      </c>
      <c r="I12" s="72">
        <f>'Fig1'!I$6</f>
        <v>0</v>
      </c>
      <c r="J12" s="88" t="str">
        <f>IF( I13=0," ",I12)</f>
        <v xml:space="preserve"> </v>
      </c>
    </row>
    <row r="13" spans="1:10" x14ac:dyDescent="0.25">
      <c r="A13" s="70">
        <v>2</v>
      </c>
      <c r="B13" s="249">
        <f>'Fig2'!E$6</f>
        <v>0</v>
      </c>
      <c r="C13" s="250"/>
      <c r="D13" s="249">
        <f>'Fig2'!F$6</f>
        <v>0</v>
      </c>
      <c r="E13" s="250"/>
      <c r="F13" s="249">
        <f>'Fig2'!G$6</f>
        <v>0</v>
      </c>
      <c r="G13" s="250"/>
      <c r="H13" s="71">
        <f>'Fig2'!H$6</f>
        <v>0</v>
      </c>
      <c r="I13" s="72">
        <f>'Fig2'!I$6</f>
        <v>0</v>
      </c>
      <c r="J13" s="88" t="str">
        <f>IF(I13&lt;&gt;0,SUM(I$12:I13)/COUNT(I$12:I13)," ")</f>
        <v xml:space="preserve"> </v>
      </c>
    </row>
    <row r="14" spans="1:10" x14ac:dyDescent="0.25">
      <c r="A14" s="70">
        <v>3</v>
      </c>
      <c r="B14" s="249">
        <f>'Fig3'!E$6</f>
        <v>0</v>
      </c>
      <c r="C14" s="250"/>
      <c r="D14" s="249">
        <f>'Fig3'!F$6</f>
        <v>0</v>
      </c>
      <c r="E14" s="250"/>
      <c r="F14" s="249">
        <f>'Fig3'!G$6</f>
        <v>0</v>
      </c>
      <c r="G14" s="250"/>
      <c r="H14" s="71">
        <f>'Fig3'!H$6</f>
        <v>0</v>
      </c>
      <c r="I14" s="72">
        <f>'Fig3'!I$6</f>
        <v>0</v>
      </c>
      <c r="J14" s="88" t="str">
        <f>IF(I14&lt;&gt;0,SUM(I$12:I14)/COUNT(I$12:I14)," ")</f>
        <v xml:space="preserve"> </v>
      </c>
    </row>
    <row r="15" spans="1:10" x14ac:dyDescent="0.25">
      <c r="A15" s="70">
        <v>4</v>
      </c>
      <c r="B15" s="249">
        <f>'Fig4'!E$6</f>
        <v>0</v>
      </c>
      <c r="C15" s="250"/>
      <c r="D15" s="249">
        <f>'Fig4'!F$6</f>
        <v>0</v>
      </c>
      <c r="E15" s="250"/>
      <c r="F15" s="249">
        <f>'Fig4'!G$6</f>
        <v>0</v>
      </c>
      <c r="G15" s="250"/>
      <c r="H15" s="71">
        <f>'Fig4'!H$6</f>
        <v>0</v>
      </c>
      <c r="I15" s="72">
        <f>'Fig4'!I$6</f>
        <v>0</v>
      </c>
      <c r="J15" s="88" t="str">
        <f>IF(I15&lt;&gt;0,SUM(I$12:I15)/COUNT(I$12:I15)," ")</f>
        <v xml:space="preserve"> </v>
      </c>
    </row>
    <row r="16" spans="1:10" x14ac:dyDescent="0.25">
      <c r="A16" s="70">
        <v>5</v>
      </c>
      <c r="B16" s="249">
        <f>'Fig5'!E$6</f>
        <v>0</v>
      </c>
      <c r="C16" s="250"/>
      <c r="D16" s="249">
        <f>'Fig5'!F$6</f>
        <v>0</v>
      </c>
      <c r="E16" s="250"/>
      <c r="F16" s="249">
        <f>'Fig5'!G$6</f>
        <v>0</v>
      </c>
      <c r="G16" s="250"/>
      <c r="H16" s="71">
        <f>'Fig5'!H$6</f>
        <v>0</v>
      </c>
      <c r="I16" s="72">
        <f>'Fig5'!I$6</f>
        <v>0</v>
      </c>
      <c r="J16" s="88" t="str">
        <f>IF(I16&lt;&gt;0,SUM(I$12:I16)/COUNT(I$12:I16)," ")</f>
        <v xml:space="preserve"> </v>
      </c>
    </row>
    <row r="17" spans="1:10" x14ac:dyDescent="0.25">
      <c r="A17" s="70">
        <v>6</v>
      </c>
      <c r="B17" s="249">
        <f>'Fig6'!E$6</f>
        <v>0</v>
      </c>
      <c r="C17" s="250"/>
      <c r="D17" s="249">
        <f>'Fig6'!F$6</f>
        <v>0</v>
      </c>
      <c r="E17" s="250"/>
      <c r="F17" s="249">
        <f>'Fig6'!G$6</f>
        <v>0</v>
      </c>
      <c r="G17" s="250"/>
      <c r="H17" s="71">
        <f>'Fig6'!H$6</f>
        <v>0</v>
      </c>
      <c r="I17" s="72">
        <f>'Fig6'!I$6</f>
        <v>0</v>
      </c>
      <c r="J17" s="88" t="str">
        <f>IF(I17&lt;&gt;0,SUM(I$12:I17)/COUNT(I$12:I17)," ")</f>
        <v xml:space="preserve"> </v>
      </c>
    </row>
    <row r="18" spans="1:10" x14ac:dyDescent="0.25">
      <c r="A18" s="70">
        <v>7</v>
      </c>
      <c r="B18" s="249">
        <f>'Fig7'!E$6</f>
        <v>0</v>
      </c>
      <c r="C18" s="250"/>
      <c r="D18" s="249">
        <f>'Fig7'!F$6</f>
        <v>0</v>
      </c>
      <c r="E18" s="250"/>
      <c r="F18" s="249">
        <f>'Fig7'!G$6</f>
        <v>0</v>
      </c>
      <c r="G18" s="250"/>
      <c r="H18" s="71">
        <f>'Fig7'!H$6</f>
        <v>0</v>
      </c>
      <c r="I18" s="72">
        <f>'Fig7'!I$6</f>
        <v>0</v>
      </c>
      <c r="J18" s="88" t="str">
        <f>IF(I18&lt;&gt;0,SUM(I$12:I18)/COUNT(I$12:I18)," ")</f>
        <v xml:space="preserve"> </v>
      </c>
    </row>
    <row r="19" spans="1:10" x14ac:dyDescent="0.25">
      <c r="A19" s="70">
        <v>8</v>
      </c>
      <c r="B19" s="249">
        <f>'Fig8'!E$6</f>
        <v>0</v>
      </c>
      <c r="C19" s="250"/>
      <c r="D19" s="249">
        <f>'Fig8'!F$6</f>
        <v>0</v>
      </c>
      <c r="E19" s="250"/>
      <c r="F19" s="249">
        <f>'Fig8'!G$6</f>
        <v>0</v>
      </c>
      <c r="G19" s="250"/>
      <c r="H19" s="71">
        <f>'Fig8'!H$6</f>
        <v>0</v>
      </c>
      <c r="I19" s="72">
        <f>'Fig8'!I$6</f>
        <v>0</v>
      </c>
      <c r="J19" s="88" t="str">
        <f>IF(I19&lt;&gt;0,SUM(I$12:I19)/COUNT(I$12:I19)," ")</f>
        <v xml:space="preserve"> </v>
      </c>
    </row>
    <row r="20" spans="1:10" x14ac:dyDescent="0.25">
      <c r="A20" s="70">
        <v>9</v>
      </c>
      <c r="B20" s="249">
        <f>'Fig9'!E$6</f>
        <v>0</v>
      </c>
      <c r="C20" s="250"/>
      <c r="D20" s="249">
        <f>'Fig9'!F$6</f>
        <v>0</v>
      </c>
      <c r="E20" s="250"/>
      <c r="F20" s="249">
        <f>'Fig9'!G$6</f>
        <v>0</v>
      </c>
      <c r="G20" s="250"/>
      <c r="H20" s="71">
        <f>'Fig9'!H$6</f>
        <v>0</v>
      </c>
      <c r="I20" s="72">
        <f>'Fig9'!I$6</f>
        <v>0</v>
      </c>
      <c r="J20" s="88" t="str">
        <f>IF(I20&lt;&gt;0,SUM(I$12:I20)/COUNT(I$12:I20)," ")</f>
        <v xml:space="preserve"> </v>
      </c>
    </row>
    <row r="21" spans="1:10" x14ac:dyDescent="0.25">
      <c r="A21" s="70">
        <v>10</v>
      </c>
      <c r="B21" s="249">
        <f>'Fig10'!E$6</f>
        <v>0</v>
      </c>
      <c r="C21" s="250"/>
      <c r="D21" s="249">
        <f>'Fig10'!F$6</f>
        <v>0</v>
      </c>
      <c r="E21" s="250"/>
      <c r="F21" s="249">
        <f>'Fig10'!G$6</f>
        <v>0</v>
      </c>
      <c r="G21" s="250"/>
      <c r="H21" s="71">
        <f>'Fig10'!H$6</f>
        <v>0</v>
      </c>
      <c r="I21" s="72">
        <f>'Fig10'!I$6</f>
        <v>0</v>
      </c>
      <c r="J21" s="88" t="str">
        <f>IF(I21&lt;&gt;0,SUM(I$12:I21)/COUNT(I$12:I21)," ")</f>
        <v xml:space="preserve"> </v>
      </c>
    </row>
    <row r="22" spans="1:10" x14ac:dyDescent="0.25">
      <c r="A22" s="70">
        <v>11</v>
      </c>
      <c r="B22" s="249">
        <f>'Fig11'!E$6</f>
        <v>0</v>
      </c>
      <c r="C22" s="250"/>
      <c r="D22" s="249">
        <f>'Fig11'!F$6</f>
        <v>0</v>
      </c>
      <c r="E22" s="250"/>
      <c r="F22" s="249">
        <f>'Fig11'!G$6</f>
        <v>0</v>
      </c>
      <c r="G22" s="250"/>
      <c r="H22" s="71">
        <f>'Fig11'!H$6</f>
        <v>0</v>
      </c>
      <c r="I22" s="72">
        <f>'Fig11'!I$6</f>
        <v>0</v>
      </c>
      <c r="J22" s="88" t="str">
        <f>IF(I22&lt;&gt;0,SUM(I$12:I22)/COUNT(I$12:I22)," ")</f>
        <v xml:space="preserve"> </v>
      </c>
    </row>
    <row r="23" spans="1:10" x14ac:dyDescent="0.25">
      <c r="A23" s="70">
        <v>12</v>
      </c>
      <c r="B23" s="249">
        <f>'Fig12'!E$6</f>
        <v>0</v>
      </c>
      <c r="C23" s="250"/>
      <c r="D23" s="249">
        <f>'Fig12'!F$6</f>
        <v>0</v>
      </c>
      <c r="E23" s="250"/>
      <c r="F23" s="249">
        <f>'Fig12'!G$6</f>
        <v>0</v>
      </c>
      <c r="G23" s="250"/>
      <c r="H23" s="71">
        <f>'Fig12'!H$6</f>
        <v>0</v>
      </c>
      <c r="I23" s="72">
        <f>'Fig12'!I$6</f>
        <v>0</v>
      </c>
      <c r="J23" s="88" t="str">
        <f>IF(I23&lt;&gt;0,SUM(I$12:I23)/COUNT(I$12:I23)," ")</f>
        <v xml:space="preserve"> </v>
      </c>
    </row>
    <row r="24" spans="1:10" x14ac:dyDescent="0.25">
      <c r="A24" s="70">
        <v>13</v>
      </c>
      <c r="B24" s="249">
        <f>'Fig13'!E$6</f>
        <v>0</v>
      </c>
      <c r="C24" s="250"/>
      <c r="D24" s="249">
        <f>'Fig13'!F$6</f>
        <v>0</v>
      </c>
      <c r="E24" s="250"/>
      <c r="F24" s="249">
        <f>'Fig13'!G$6</f>
        <v>0</v>
      </c>
      <c r="G24" s="250"/>
      <c r="H24" s="71">
        <f>'Fig13'!H$6</f>
        <v>0</v>
      </c>
      <c r="I24" s="72">
        <f>'Fig13'!I$6</f>
        <v>0</v>
      </c>
      <c r="J24" s="88" t="str">
        <f>IF(I24&lt;&gt;0,SUM(I$12:I24)/COUNT(I$12:I24)," ")</f>
        <v xml:space="preserve"> </v>
      </c>
    </row>
    <row r="25" spans="1:10" x14ac:dyDescent="0.25">
      <c r="A25" s="70">
        <v>14</v>
      </c>
      <c r="B25" s="249">
        <f>'Fig14'!E$6</f>
        <v>0</v>
      </c>
      <c r="C25" s="250"/>
      <c r="D25" s="249">
        <f>'Fig14'!F$6</f>
        <v>0</v>
      </c>
      <c r="E25" s="250"/>
      <c r="F25" s="249">
        <f>'Fig14'!G$6</f>
        <v>0</v>
      </c>
      <c r="G25" s="250"/>
      <c r="H25" s="71">
        <f>'Fig14'!H$6</f>
        <v>0</v>
      </c>
      <c r="I25" s="72">
        <f>'Fig14'!I$6</f>
        <v>0</v>
      </c>
      <c r="J25" s="88" t="str">
        <f>IF(I25&lt;&gt;0,SUM(I$12:I25)/COUNT(I$12:I25)," ")</f>
        <v xml:space="preserve"> </v>
      </c>
    </row>
    <row r="26" spans="1:10" x14ac:dyDescent="0.25">
      <c r="A26" s="70">
        <v>15</v>
      </c>
      <c r="B26" s="249">
        <f>'Fig15'!E$6</f>
        <v>0</v>
      </c>
      <c r="C26" s="250"/>
      <c r="D26" s="249">
        <f>'Fig15'!F$6</f>
        <v>0</v>
      </c>
      <c r="E26" s="250"/>
      <c r="F26" s="249">
        <f>'Fig15'!G$6</f>
        <v>0</v>
      </c>
      <c r="G26" s="250"/>
      <c r="H26" s="71">
        <f>'Fig15'!H$6</f>
        <v>0</v>
      </c>
      <c r="I26" s="72">
        <f>'Fig15'!I$6</f>
        <v>0</v>
      </c>
      <c r="J26" s="88" t="str">
        <f>IF(I26&lt;&gt;0,SUM(I$12:I26)/COUNT(I$12:I26)," ")</f>
        <v xml:space="preserve"> </v>
      </c>
    </row>
    <row r="27" spans="1:10" x14ac:dyDescent="0.25">
      <c r="A27" s="70">
        <v>16</v>
      </c>
      <c r="B27" s="249">
        <f>'Fig16'!E$6</f>
        <v>0</v>
      </c>
      <c r="C27" s="250"/>
      <c r="D27" s="249">
        <f>'Fig16'!F$6</f>
        <v>0</v>
      </c>
      <c r="E27" s="250"/>
      <c r="F27" s="249">
        <f>'Fig16'!G$6</f>
        <v>0</v>
      </c>
      <c r="G27" s="250"/>
      <c r="H27" s="71">
        <f>'Fig16'!H$6</f>
        <v>0</v>
      </c>
      <c r="I27" s="72">
        <f>'Fig16'!I$6</f>
        <v>0</v>
      </c>
      <c r="J27" s="88" t="str">
        <f>IF(I27&lt;&gt;0,SUM(I$12:I27)/COUNT(I$12:I27)," ")</f>
        <v xml:space="preserve"> </v>
      </c>
    </row>
    <row r="28" spans="1:10" x14ac:dyDescent="0.25">
      <c r="A28" s="74"/>
      <c r="B28" s="75"/>
      <c r="C28" s="76"/>
      <c r="D28" s="75"/>
      <c r="E28" s="76"/>
      <c r="F28" s="75"/>
      <c r="G28" s="76"/>
      <c r="H28" s="75"/>
      <c r="I28" s="75"/>
      <c r="J28" s="77" t="str">
        <f>IF(I28&lt;&gt;0,SUM(I$12:I28)/COUNT(I$12:I28)," ")</f>
        <v xml:space="preserve"> </v>
      </c>
    </row>
    <row r="29" spans="1:10" x14ac:dyDescent="0.25">
      <c r="A29" s="61"/>
      <c r="B29" s="78"/>
      <c r="C29" s="79" t="s">
        <v>70</v>
      </c>
      <c r="D29" s="80"/>
      <c r="E29" s="79" t="s">
        <v>70</v>
      </c>
      <c r="F29" s="80"/>
      <c r="G29" s="79" t="s">
        <v>70</v>
      </c>
      <c r="H29" s="81"/>
      <c r="I29" s="62"/>
      <c r="J29" s="63" t="str">
        <f>IF(I29&lt;&gt;0,SUM(I$12:I29)/COUNT(I$12:I29)," ")</f>
        <v xml:space="preserve"> </v>
      </c>
    </row>
    <row r="30" spans="1:10" x14ac:dyDescent="0.25">
      <c r="A30" s="82"/>
      <c r="B30" s="71" t="s">
        <v>71</v>
      </c>
      <c r="C30" s="83" t="s">
        <v>72</v>
      </c>
      <c r="D30" s="76" t="s">
        <v>72</v>
      </c>
      <c r="E30" s="83" t="s">
        <v>72</v>
      </c>
      <c r="F30" s="76" t="s">
        <v>73</v>
      </c>
      <c r="G30" s="83" t="s">
        <v>72</v>
      </c>
      <c r="H30" s="80"/>
      <c r="I30" s="65"/>
      <c r="J30" s="84" t="str">
        <f>IF(I30&lt;&gt;0,SUM(I$12:I30)/COUNT(I$12:I30)," ")</f>
        <v xml:space="preserve"> </v>
      </c>
    </row>
    <row r="31" spans="1:10" x14ac:dyDescent="0.25">
      <c r="A31" s="70">
        <v>17</v>
      </c>
      <c r="B31" s="71">
        <f>'Fig17'!E$6</f>
        <v>0</v>
      </c>
      <c r="C31" s="71">
        <f>'Fig17'!F$6</f>
        <v>0</v>
      </c>
      <c r="D31" s="71">
        <f>'Fig17'!G$6</f>
        <v>0</v>
      </c>
      <c r="E31" s="71">
        <f>'Fig17'!H$6</f>
        <v>0</v>
      </c>
      <c r="F31" s="71">
        <f>'Fig17'!I$6</f>
        <v>0</v>
      </c>
      <c r="G31" s="71">
        <f>'Fig17'!J$6</f>
        <v>0</v>
      </c>
      <c r="H31" s="71">
        <f>'Fig17'!K$6</f>
        <v>0</v>
      </c>
      <c r="I31" s="72">
        <f>'Fig17'!L$6</f>
        <v>0</v>
      </c>
      <c r="J31" s="88" t="str">
        <f>IF(I31&lt;&gt;0,SUM(I$12:I31)/COUNT(I$12:I31)," ")</f>
        <v xml:space="preserve"> </v>
      </c>
    </row>
    <row r="32" spans="1:10" x14ac:dyDescent="0.25">
      <c r="A32" s="70">
        <v>18</v>
      </c>
      <c r="B32" s="71">
        <f>'Fig18'!E$6</f>
        <v>0</v>
      </c>
      <c r="C32" s="71">
        <f>'Fig18'!F$6</f>
        <v>0</v>
      </c>
      <c r="D32" s="71">
        <f>'Fig18'!G$6</f>
        <v>0</v>
      </c>
      <c r="E32" s="71">
        <f>'Fig18'!H$6</f>
        <v>0</v>
      </c>
      <c r="F32" s="71">
        <f>'Fig18'!I$6</f>
        <v>0</v>
      </c>
      <c r="G32" s="71">
        <f>'Fig18'!J$6</f>
        <v>0</v>
      </c>
      <c r="H32" s="71">
        <f>'Fig18'!K$6</f>
        <v>0</v>
      </c>
      <c r="I32" s="72">
        <f>'Fig18'!L$6</f>
        <v>0</v>
      </c>
      <c r="J32" s="88" t="str">
        <f>IF(I32&lt;&gt;0,SUM(I$12:I32)/COUNT(I$12:I32)," ")</f>
        <v xml:space="preserve"> </v>
      </c>
    </row>
    <row r="33" spans="1:10" x14ac:dyDescent="0.25">
      <c r="A33" s="70">
        <v>19</v>
      </c>
      <c r="B33" s="71">
        <f>'Fig19'!E$6</f>
        <v>0</v>
      </c>
      <c r="C33" s="71">
        <f>'Fig19'!F$6</f>
        <v>0</v>
      </c>
      <c r="D33" s="71">
        <f>'Fig19'!G$6</f>
        <v>0</v>
      </c>
      <c r="E33" s="71">
        <f>'Fig19'!H$6</f>
        <v>0</v>
      </c>
      <c r="F33" s="71">
        <f>'Fig19'!I$6</f>
        <v>0</v>
      </c>
      <c r="G33" s="71">
        <f>'Fig19'!J$6</f>
        <v>0</v>
      </c>
      <c r="H33" s="71">
        <f>'Fig19'!K$6</f>
        <v>0</v>
      </c>
      <c r="I33" s="72">
        <f>'Fig19'!L$6</f>
        <v>0</v>
      </c>
      <c r="J33" s="88" t="str">
        <f>IF(I33&lt;&gt;0,SUM(I$12:I33)/COUNT(I$12:I33)," ")</f>
        <v xml:space="preserve"> </v>
      </c>
    </row>
    <row r="34" spans="1:10" x14ac:dyDescent="0.25">
      <c r="A34" s="70">
        <v>20</v>
      </c>
      <c r="B34" s="71">
        <f>'Fig20'!E$6</f>
        <v>0</v>
      </c>
      <c r="C34" s="71">
        <f>'Fig20'!F$6</f>
        <v>0</v>
      </c>
      <c r="D34" s="71">
        <f>'Fig20'!G$6</f>
        <v>0</v>
      </c>
      <c r="E34" s="71">
        <f>'Fig20'!H$6</f>
        <v>0</v>
      </c>
      <c r="F34" s="71">
        <f>'Fig20'!I$6</f>
        <v>0</v>
      </c>
      <c r="G34" s="71">
        <f>'Fig20'!J$6</f>
        <v>0</v>
      </c>
      <c r="H34" s="71">
        <f>'Fig20'!K$6</f>
        <v>0</v>
      </c>
      <c r="I34" s="72">
        <f>'Fig20'!L$6</f>
        <v>0</v>
      </c>
      <c r="J34" s="88" t="str">
        <f>IF(I34&lt;&gt;0,SUM(I$12:I34)/COUNT(I$12:I34)," ")</f>
        <v xml:space="preserve"> </v>
      </c>
    </row>
    <row r="35" spans="1:10" x14ac:dyDescent="0.25">
      <c r="A35" s="70">
        <v>21</v>
      </c>
      <c r="B35" s="71">
        <f>'Fig21'!E$6</f>
        <v>0</v>
      </c>
      <c r="C35" s="71">
        <f>'Fig21'!F$6</f>
        <v>0</v>
      </c>
      <c r="D35" s="71">
        <f>'Fig21'!G$6</f>
        <v>0</v>
      </c>
      <c r="E35" s="71">
        <f>'Fig21'!H$6</f>
        <v>0</v>
      </c>
      <c r="F35" s="71">
        <f>'Fig21'!I$6</f>
        <v>0</v>
      </c>
      <c r="G35" s="71">
        <f>'Fig21'!J$6</f>
        <v>0</v>
      </c>
      <c r="H35" s="71">
        <f>'Fig21'!K$6</f>
        <v>0</v>
      </c>
      <c r="I35" s="72">
        <f>'Fig21'!L$6</f>
        <v>0</v>
      </c>
      <c r="J35" s="88" t="str">
        <f>IF(I35&lt;&gt;0,SUM(I$12:I35)/COUNT(I$12:I35)," ")</f>
        <v xml:space="preserve"> </v>
      </c>
    </row>
    <row r="36" spans="1:10" x14ac:dyDescent="0.25">
      <c r="A36" s="70">
        <v>22</v>
      </c>
      <c r="B36" s="71">
        <f>'Fig22'!E$6</f>
        <v>0</v>
      </c>
      <c r="C36" s="71">
        <f>'Fig22'!F$6</f>
        <v>0</v>
      </c>
      <c r="D36" s="71">
        <f>'Fig22'!G$6</f>
        <v>0</v>
      </c>
      <c r="E36" s="71">
        <f>'Fig22'!H$6</f>
        <v>0</v>
      </c>
      <c r="F36" s="71">
        <f>'Fig22'!I$6</f>
        <v>0</v>
      </c>
      <c r="G36" s="71">
        <f>'Fig22'!J$6</f>
        <v>0</v>
      </c>
      <c r="H36" s="71">
        <f>'Fig22'!K$6</f>
        <v>0</v>
      </c>
      <c r="I36" s="72">
        <f>'Fig22'!L$6</f>
        <v>0</v>
      </c>
      <c r="J36" s="88" t="str">
        <f>IF(I36&lt;&gt;0,SUM(I$12:I36)/COUNT(I$12:I36)," ")</f>
        <v xml:space="preserve"> </v>
      </c>
    </row>
    <row r="37" spans="1:10" x14ac:dyDescent="0.25">
      <c r="A37" s="70">
        <v>23</v>
      </c>
      <c r="B37" s="71">
        <f>'Fig23'!E$6</f>
        <v>0</v>
      </c>
      <c r="C37" s="71">
        <f>'Fig23'!F$6</f>
        <v>0</v>
      </c>
      <c r="D37" s="71">
        <f>'Fig23'!G$6</f>
        <v>0</v>
      </c>
      <c r="E37" s="71">
        <f>'Fig23'!H$6</f>
        <v>0</v>
      </c>
      <c r="F37" s="71">
        <f>'Fig23'!I$6</f>
        <v>0</v>
      </c>
      <c r="G37" s="71">
        <f>'Fig23'!J$6</f>
        <v>0</v>
      </c>
      <c r="H37" s="71">
        <f>'Fig23'!K$6</f>
        <v>0</v>
      </c>
      <c r="I37" s="72">
        <f>'Fig23'!L$6</f>
        <v>0</v>
      </c>
      <c r="J37" s="88" t="str">
        <f>IF(I37&lt;&gt;0,SUM(I$12:I37)/COUNT(I$12:I37)," ")</f>
        <v xml:space="preserve"> </v>
      </c>
    </row>
    <row r="38" spans="1:10" x14ac:dyDescent="0.25">
      <c r="A38" s="70">
        <v>24</v>
      </c>
      <c r="B38" s="71">
        <f>'Fig24'!E$6</f>
        <v>0</v>
      </c>
      <c r="C38" s="71">
        <f>'Fig24'!F$6</f>
        <v>0</v>
      </c>
      <c r="D38" s="71">
        <f>'Fig24'!G$6</f>
        <v>0</v>
      </c>
      <c r="E38" s="71">
        <f>'Fig24'!H$6</f>
        <v>0</v>
      </c>
      <c r="F38" s="71">
        <f>'Fig24'!I$6</f>
        <v>0</v>
      </c>
      <c r="G38" s="71">
        <f>'Fig24'!J$6</f>
        <v>0</v>
      </c>
      <c r="H38" s="71">
        <f>'Fig24'!K$6</f>
        <v>0</v>
      </c>
      <c r="I38" s="72">
        <f>'Fig24'!L$6</f>
        <v>0</v>
      </c>
      <c r="J38" s="88" t="str">
        <f>IF(I38&lt;&gt;0,SUM(I$12:I38)/COUNT(I$12:I38)," ")</f>
        <v xml:space="preserve"> </v>
      </c>
    </row>
    <row r="39" spans="1:10" x14ac:dyDescent="0.25">
      <c r="A39" s="85"/>
      <c r="B39" s="76"/>
      <c r="C39" s="76"/>
      <c r="D39" s="86"/>
      <c r="E39" s="86"/>
      <c r="F39" s="253" t="s">
        <v>74</v>
      </c>
      <c r="G39" s="254"/>
      <c r="H39" s="87">
        <f>SUM(H12:H38)</f>
        <v>0</v>
      </c>
      <c r="I39" s="73">
        <f>SUM(I12:I38)</f>
        <v>0</v>
      </c>
      <c r="J39" s="63"/>
    </row>
    <row r="40" spans="1:10" x14ac:dyDescent="0.25">
      <c r="A40" s="85"/>
      <c r="B40" s="76"/>
      <c r="C40" s="76"/>
      <c r="D40" s="76"/>
      <c r="E40" s="76"/>
      <c r="F40" s="86"/>
      <c r="G40" s="86"/>
      <c r="H40" s="71" t="s">
        <v>75</v>
      </c>
      <c r="I40" s="88">
        <f>I39/24</f>
        <v>0</v>
      </c>
      <c r="J40" s="63"/>
    </row>
    <row r="41" spans="1:10" x14ac:dyDescent="0.25">
      <c r="A41" s="61" t="s">
        <v>76</v>
      </c>
      <c r="B41" s="62"/>
      <c r="C41" s="62"/>
      <c r="D41" s="62"/>
      <c r="E41" s="62"/>
      <c r="F41" s="62"/>
      <c r="G41" s="62"/>
      <c r="H41" s="62"/>
      <c r="I41" s="75"/>
      <c r="J41" s="63"/>
    </row>
    <row r="42" spans="1:10" x14ac:dyDescent="0.25">
      <c r="A42" s="61" t="s">
        <v>77</v>
      </c>
      <c r="B42" s="62"/>
      <c r="C42" s="62"/>
      <c r="D42" s="62"/>
      <c r="E42" s="62"/>
      <c r="F42" s="62"/>
      <c r="G42" s="62"/>
      <c r="H42" s="62"/>
      <c r="I42" s="62"/>
      <c r="J42" s="63"/>
    </row>
    <row r="43" spans="1:10" x14ac:dyDescent="0.25">
      <c r="A43" s="61" t="s">
        <v>78</v>
      </c>
      <c r="B43" s="62"/>
      <c r="C43" s="62"/>
      <c r="D43" s="62"/>
      <c r="E43" s="62"/>
      <c r="F43" s="62"/>
      <c r="G43" s="62"/>
      <c r="H43" s="62"/>
      <c r="I43" s="62"/>
      <c r="J43" s="63"/>
    </row>
    <row r="44" spans="1:10" x14ac:dyDescent="0.25">
      <c r="A44" s="61" t="s">
        <v>79</v>
      </c>
      <c r="B44" s="62"/>
      <c r="C44" s="62"/>
      <c r="D44" s="62"/>
      <c r="E44" s="62"/>
      <c r="F44" s="62"/>
      <c r="G44" s="62"/>
      <c r="H44" s="62"/>
      <c r="I44" s="62"/>
      <c r="J44" s="63"/>
    </row>
    <row r="45" spans="1:10" x14ac:dyDescent="0.25">
      <c r="A45" s="61"/>
      <c r="B45" s="62"/>
      <c r="C45" s="62"/>
      <c r="D45" s="62"/>
      <c r="E45" s="62"/>
      <c r="F45" s="62"/>
      <c r="G45" s="62"/>
      <c r="H45" s="62"/>
      <c r="I45" s="62"/>
      <c r="J45" s="63"/>
    </row>
    <row r="46" spans="1:10" ht="15.75" thickBot="1" x14ac:dyDescent="0.3">
      <c r="A46" s="61"/>
      <c r="B46" s="89" t="s">
        <v>32</v>
      </c>
      <c r="C46" s="62"/>
      <c r="D46" s="62"/>
      <c r="E46" s="62"/>
      <c r="F46" s="62" t="s">
        <v>40</v>
      </c>
      <c r="G46" s="62"/>
      <c r="H46" s="62"/>
      <c r="I46" s="62"/>
      <c r="J46" s="63"/>
    </row>
    <row r="47" spans="1:10" ht="15.75" thickBot="1" x14ac:dyDescent="0.3">
      <c r="A47" s="61"/>
      <c r="B47" s="235" t="str">
        <f>IF(ISBLANK(Résultats!C4),"",Résultats!C4)</f>
        <v/>
      </c>
      <c r="C47" s="236"/>
      <c r="D47" s="62"/>
      <c r="E47" s="62"/>
      <c r="F47" s="237"/>
      <c r="G47" s="238"/>
      <c r="H47" s="239"/>
      <c r="I47" s="62"/>
      <c r="J47" s="63"/>
    </row>
    <row r="48" spans="1:10" x14ac:dyDescent="0.25">
      <c r="A48" s="61"/>
      <c r="B48" s="62"/>
      <c r="C48" s="62"/>
      <c r="D48" s="62"/>
      <c r="E48" s="62"/>
      <c r="F48" s="240"/>
      <c r="G48" s="241"/>
      <c r="H48" s="242"/>
      <c r="I48" s="62"/>
      <c r="J48" s="63"/>
    </row>
    <row r="49" spans="1:10" x14ac:dyDescent="0.25">
      <c r="A49" s="61"/>
      <c r="B49" s="62"/>
      <c r="C49" s="62"/>
      <c r="D49" s="62"/>
      <c r="E49" s="62"/>
      <c r="F49" s="240"/>
      <c r="G49" s="241"/>
      <c r="H49" s="242"/>
      <c r="I49" s="62"/>
      <c r="J49" s="63"/>
    </row>
    <row r="50" spans="1:10" ht="15.75" thickBot="1" x14ac:dyDescent="0.3">
      <c r="A50" s="61"/>
      <c r="B50" s="62"/>
      <c r="C50" s="62"/>
      <c r="D50" s="62"/>
      <c r="E50" s="62"/>
      <c r="F50" s="243"/>
      <c r="G50" s="244"/>
      <c r="H50" s="245"/>
      <c r="I50" s="62"/>
      <c r="J50" s="63"/>
    </row>
    <row r="51" spans="1:10" ht="15.75" thickBot="1" x14ac:dyDescent="0.3">
      <c r="A51" s="179" t="s">
        <v>43</v>
      </c>
      <c r="B51" s="89"/>
      <c r="C51" s="89"/>
      <c r="D51" s="89"/>
      <c r="E51" s="89"/>
      <c r="F51" s="89"/>
      <c r="G51" s="89"/>
      <c r="H51" s="89"/>
      <c r="I51" s="89"/>
      <c r="J51" s="90"/>
    </row>
  </sheetData>
  <sheetProtection algorithmName="SHA-512" hashValue="EROOamY4/yjZ19JTXqxjy8AWpsozOpLVr/WPE9UwVRgOsmSYrKw9rkdbgGA8+Ivba3j/s2tUAhd1UJNVtbvTtQ==" saltValue="6FNnfmryjHfN210gYCHxUA==" spinCount="100000" sheet="1" objects="1" scenarios="1"/>
  <mergeCells count="61">
    <mergeCell ref="C4:G4"/>
    <mergeCell ref="I4:J4"/>
    <mergeCell ref="A1:J1"/>
    <mergeCell ref="B2:G2"/>
    <mergeCell ref="I2:J2"/>
    <mergeCell ref="C3:G3"/>
    <mergeCell ref="I3:J3"/>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 ref="B23:C23"/>
    <mergeCell ref="D23:E23"/>
    <mergeCell ref="F23:G23"/>
    <mergeCell ref="B24:C24"/>
    <mergeCell ref="D24:E24"/>
    <mergeCell ref="F24:G24"/>
    <mergeCell ref="B25:C25"/>
    <mergeCell ref="D25:E25"/>
    <mergeCell ref="F25:G25"/>
    <mergeCell ref="B26:C26"/>
    <mergeCell ref="D26:E26"/>
    <mergeCell ref="F26:G26"/>
    <mergeCell ref="B27:C27"/>
    <mergeCell ref="D27:E27"/>
    <mergeCell ref="F27:G27"/>
    <mergeCell ref="F39:G39"/>
    <mergeCell ref="B47:C47"/>
    <mergeCell ref="F47:H50"/>
  </mergeCell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E6BD-5A40-4FCD-8C68-81DEE0AB9036}">
  <sheetPr>
    <tabColor rgb="FFFFFF00"/>
  </sheetPr>
  <dimension ref="A1:J51"/>
  <sheetViews>
    <sheetView topLeftCell="A8" workbookViewId="0">
      <selection activeCell="H31" sqref="H31"/>
    </sheetView>
  </sheetViews>
  <sheetFormatPr baseColWidth="10" defaultColWidth="10.7109375" defaultRowHeight="15" x14ac:dyDescent="0.25"/>
  <cols>
    <col min="1" max="1" width="14.42578125" customWidth="1"/>
    <col min="8" max="8" width="17" bestFit="1" customWidth="1"/>
  </cols>
  <sheetData>
    <row r="1" spans="1:10" ht="112.5" customHeight="1" thickBot="1" x14ac:dyDescent="0.3">
      <c r="A1" s="263" t="s">
        <v>55</v>
      </c>
      <c r="B1" s="264"/>
      <c r="C1" s="264"/>
      <c r="D1" s="264"/>
      <c r="E1" s="264"/>
      <c r="F1" s="264"/>
      <c r="G1" s="264"/>
      <c r="H1" s="264"/>
      <c r="I1" s="264"/>
      <c r="J1" s="265"/>
    </row>
    <row r="2" spans="1:10" ht="15.75" thickBot="1" x14ac:dyDescent="0.3">
      <c r="A2" s="17" t="s">
        <v>56</v>
      </c>
      <c r="B2" s="257" t="str">
        <f>IF(ISBLANK(Résultats!A13),"",Résultats!A13)</f>
        <v/>
      </c>
      <c r="C2" s="258"/>
      <c r="D2" s="258"/>
      <c r="E2" s="258"/>
      <c r="F2" s="258"/>
      <c r="G2" s="259"/>
      <c r="H2" s="22" t="s">
        <v>57</v>
      </c>
      <c r="I2" s="255" t="str">
        <f>IF(ISBLANK(Résultats!D13),"",Résultats!D13)</f>
        <v/>
      </c>
      <c r="J2" s="256"/>
    </row>
    <row r="3" spans="1:10" ht="15.75" thickBot="1" x14ac:dyDescent="0.3">
      <c r="A3" s="17" t="s">
        <v>58</v>
      </c>
      <c r="B3" s="22"/>
      <c r="C3" s="255" t="str">
        <f>IF(ISBLANK(Résultats!G13),"",Résultats!G13)</f>
        <v/>
      </c>
      <c r="D3" s="260"/>
      <c r="E3" s="260"/>
      <c r="F3" s="260"/>
      <c r="G3" s="256"/>
      <c r="H3" s="22" t="s">
        <v>59</v>
      </c>
      <c r="I3" s="255" t="str">
        <f>IF(Résultats!F13="X"," moins de 21 ans","")</f>
        <v/>
      </c>
      <c r="J3" s="256"/>
    </row>
    <row r="4" spans="1:10" ht="15.75" thickBot="1" x14ac:dyDescent="0.3">
      <c r="A4" s="17" t="s">
        <v>29</v>
      </c>
      <c r="B4" s="22"/>
      <c r="C4" s="255" t="str">
        <f>IF(ISBLANK(Résultats!C2),"",Résultats!C2)</f>
        <v xml:space="preserve"> </v>
      </c>
      <c r="D4" s="260"/>
      <c r="E4" s="260"/>
      <c r="F4" s="260"/>
      <c r="G4" s="256"/>
      <c r="H4" s="22" t="s">
        <v>60</v>
      </c>
      <c r="I4" s="255" t="str">
        <f>IF(ISBLANK(Résultats!J2),"",Résultats!J2)</f>
        <v/>
      </c>
      <c r="J4" s="256"/>
    </row>
    <row r="5" spans="1:10" x14ac:dyDescent="0.25">
      <c r="A5" s="17" t="s">
        <v>61</v>
      </c>
      <c r="B5" s="22"/>
      <c r="C5" s="22"/>
      <c r="D5" s="22"/>
      <c r="E5" s="22"/>
      <c r="F5" s="22"/>
      <c r="G5" s="22"/>
      <c r="H5" s="22"/>
      <c r="I5" s="22"/>
      <c r="J5" s="18"/>
    </row>
    <row r="6" spans="1:10" x14ac:dyDescent="0.25">
      <c r="A6" s="17" t="s">
        <v>62</v>
      </c>
      <c r="B6" s="22"/>
      <c r="C6" s="22"/>
      <c r="D6" s="22"/>
      <c r="E6" s="22"/>
      <c r="F6" s="22"/>
      <c r="G6" s="22"/>
      <c r="H6" s="22"/>
      <c r="I6" s="22"/>
      <c r="J6" s="18"/>
    </row>
    <row r="7" spans="1:10" x14ac:dyDescent="0.25">
      <c r="A7" s="17" t="s">
        <v>63</v>
      </c>
      <c r="B7" s="22"/>
      <c r="C7" s="22"/>
      <c r="D7" s="22"/>
      <c r="E7" s="22"/>
      <c r="F7" s="22"/>
      <c r="G7" s="22"/>
      <c r="H7" s="22"/>
      <c r="I7" s="22"/>
      <c r="J7" s="18"/>
    </row>
    <row r="8" spans="1:10" x14ac:dyDescent="0.25">
      <c r="A8" s="17" t="s">
        <v>64</v>
      </c>
      <c r="B8" s="22"/>
      <c r="C8" s="22"/>
      <c r="D8" s="22"/>
      <c r="E8" s="22"/>
      <c r="F8" s="22"/>
      <c r="G8" s="22"/>
      <c r="H8" s="22"/>
      <c r="I8" s="22"/>
      <c r="J8" s="18"/>
    </row>
    <row r="9" spans="1:10" x14ac:dyDescent="0.25">
      <c r="A9" s="17" t="s">
        <v>65</v>
      </c>
      <c r="B9" s="22"/>
      <c r="C9" s="22"/>
      <c r="D9" s="22"/>
      <c r="E9" s="22"/>
      <c r="F9" s="22"/>
      <c r="G9" s="22"/>
      <c r="H9" s="22"/>
      <c r="I9" s="22"/>
      <c r="J9" s="18"/>
    </row>
    <row r="10" spans="1:10" x14ac:dyDescent="0.25">
      <c r="A10" s="23" t="s">
        <v>66</v>
      </c>
      <c r="B10" s="24"/>
      <c r="C10" s="24"/>
      <c r="D10" s="24"/>
      <c r="E10" s="24"/>
      <c r="F10" s="24"/>
      <c r="G10" s="24"/>
      <c r="H10" s="24"/>
      <c r="I10" s="24"/>
      <c r="J10" s="18"/>
    </row>
    <row r="11" spans="1:10" ht="60" x14ac:dyDescent="0.25">
      <c r="A11" s="19" t="s">
        <v>67</v>
      </c>
      <c r="B11" s="268" t="s">
        <v>44</v>
      </c>
      <c r="C11" s="269"/>
      <c r="D11" s="268" t="s">
        <v>45</v>
      </c>
      <c r="E11" s="269"/>
      <c r="F11" s="268" t="s">
        <v>46</v>
      </c>
      <c r="G11" s="269"/>
      <c r="H11" s="5" t="s">
        <v>47</v>
      </c>
      <c r="I11" s="36" t="s">
        <v>68</v>
      </c>
      <c r="J11" s="39" t="s">
        <v>69</v>
      </c>
    </row>
    <row r="12" spans="1:10" x14ac:dyDescent="0.25">
      <c r="A12" s="34">
        <v>1</v>
      </c>
      <c r="B12" s="266">
        <f>'Fig1'!E$7</f>
        <v>0</v>
      </c>
      <c r="C12" s="267"/>
      <c r="D12" s="266">
        <f>'Fig1'!F$7</f>
        <v>0</v>
      </c>
      <c r="E12" s="267"/>
      <c r="F12" s="266">
        <f>'Fig1'!G$7</f>
        <v>0</v>
      </c>
      <c r="G12" s="267"/>
      <c r="H12" s="6">
        <f>'Fig1'!H$7</f>
        <v>0</v>
      </c>
      <c r="I12" s="37">
        <f>'Fig1'!I$7</f>
        <v>0</v>
      </c>
      <c r="J12" s="38" t="str">
        <f>IF( I13=0," ",I12)</f>
        <v xml:space="preserve"> </v>
      </c>
    </row>
    <row r="13" spans="1:10" x14ac:dyDescent="0.25">
      <c r="A13" s="34">
        <v>2</v>
      </c>
      <c r="B13" s="266">
        <f>'Fig2'!E$7</f>
        <v>0</v>
      </c>
      <c r="C13" s="267"/>
      <c r="D13" s="266">
        <f>'Fig2'!F$7</f>
        <v>0</v>
      </c>
      <c r="E13" s="267"/>
      <c r="F13" s="266">
        <f>'Fig2'!G$7</f>
        <v>0</v>
      </c>
      <c r="G13" s="267"/>
      <c r="H13" s="6">
        <f>'Fig2'!H$7</f>
        <v>0</v>
      </c>
      <c r="I13" s="37">
        <f>'Fig2'!I$7</f>
        <v>0</v>
      </c>
      <c r="J13" s="38" t="str">
        <f>IF(I13&lt;&gt;0,SUM(I$12:I13)/COUNT(I$12:I13)," ")</f>
        <v xml:space="preserve"> </v>
      </c>
    </row>
    <row r="14" spans="1:10" x14ac:dyDescent="0.25">
      <c r="A14" s="34">
        <v>3</v>
      </c>
      <c r="B14" s="266">
        <f>'Fig3'!E$7</f>
        <v>0</v>
      </c>
      <c r="C14" s="267"/>
      <c r="D14" s="266">
        <f>'Fig3'!F$7</f>
        <v>0</v>
      </c>
      <c r="E14" s="267"/>
      <c r="F14" s="266">
        <f>'Fig3'!G$7</f>
        <v>0</v>
      </c>
      <c r="G14" s="267"/>
      <c r="H14" s="6">
        <f>'Fig3'!H$7</f>
        <v>0</v>
      </c>
      <c r="I14" s="37">
        <f>'Fig3'!I$7</f>
        <v>0</v>
      </c>
      <c r="J14" s="38" t="str">
        <f>IF(I14&lt;&gt;0,SUM(I$12:I14)/COUNT(I$12:I14)," ")</f>
        <v xml:space="preserve"> </v>
      </c>
    </row>
    <row r="15" spans="1:10" x14ac:dyDescent="0.25">
      <c r="A15" s="34">
        <v>4</v>
      </c>
      <c r="B15" s="266">
        <f>'Fig4'!E$7</f>
        <v>0</v>
      </c>
      <c r="C15" s="267"/>
      <c r="D15" s="266">
        <f>'Fig4'!F$7</f>
        <v>0</v>
      </c>
      <c r="E15" s="267"/>
      <c r="F15" s="266">
        <f>'Fig4'!G$7</f>
        <v>0</v>
      </c>
      <c r="G15" s="267"/>
      <c r="H15" s="6">
        <f>'Fig4'!H$7</f>
        <v>0</v>
      </c>
      <c r="I15" s="37">
        <f>'Fig4'!I$7</f>
        <v>0</v>
      </c>
      <c r="J15" s="38" t="str">
        <f>IF(I15&lt;&gt;0,SUM(I$12:I15)/COUNT(I$12:I15)," ")</f>
        <v xml:space="preserve"> </v>
      </c>
    </row>
    <row r="16" spans="1:10" x14ac:dyDescent="0.25">
      <c r="A16" s="34">
        <v>5</v>
      </c>
      <c r="B16" s="266">
        <f>'Fig5'!E$7</f>
        <v>0</v>
      </c>
      <c r="C16" s="267"/>
      <c r="D16" s="266">
        <f>'Fig5'!F$7</f>
        <v>0</v>
      </c>
      <c r="E16" s="267"/>
      <c r="F16" s="266">
        <f>'Fig5'!G$7</f>
        <v>0</v>
      </c>
      <c r="G16" s="267"/>
      <c r="H16" s="6">
        <f>'Fig5'!H$7</f>
        <v>0</v>
      </c>
      <c r="I16" s="37">
        <f>'Fig5'!I$7</f>
        <v>0</v>
      </c>
      <c r="J16" s="38" t="str">
        <f>IF(I16&lt;&gt;0,SUM(I$12:I16)/COUNT(I$12:I16)," ")</f>
        <v xml:space="preserve"> </v>
      </c>
    </row>
    <row r="17" spans="1:10" x14ac:dyDescent="0.25">
      <c r="A17" s="34">
        <v>6</v>
      </c>
      <c r="B17" s="266">
        <f>'Fig6'!E$7</f>
        <v>0</v>
      </c>
      <c r="C17" s="267"/>
      <c r="D17" s="266">
        <f>'Fig6'!F$7</f>
        <v>0</v>
      </c>
      <c r="E17" s="267"/>
      <c r="F17" s="266">
        <f>'Fig6'!G$7</f>
        <v>0</v>
      </c>
      <c r="G17" s="267"/>
      <c r="H17" s="6">
        <f>'Fig6'!H$7</f>
        <v>0</v>
      </c>
      <c r="I17" s="37">
        <f>'Fig6'!I$7</f>
        <v>0</v>
      </c>
      <c r="J17" s="38" t="str">
        <f>IF(I17&lt;&gt;0,SUM(I$12:I17)/COUNT(I$12:I17)," ")</f>
        <v xml:space="preserve"> </v>
      </c>
    </row>
    <row r="18" spans="1:10" x14ac:dyDescent="0.25">
      <c r="A18" s="34">
        <v>7</v>
      </c>
      <c r="B18" s="266">
        <f>'Fig7'!E$7</f>
        <v>0</v>
      </c>
      <c r="C18" s="267"/>
      <c r="D18" s="266">
        <f>'Fig7'!F$7</f>
        <v>0</v>
      </c>
      <c r="E18" s="267"/>
      <c r="F18" s="266">
        <f>'Fig7'!G$7</f>
        <v>0</v>
      </c>
      <c r="G18" s="267"/>
      <c r="H18" s="6">
        <f>'Fig7'!H$7</f>
        <v>0</v>
      </c>
      <c r="I18" s="37">
        <f>'Fig7'!I$7</f>
        <v>0</v>
      </c>
      <c r="J18" s="38" t="str">
        <f>IF(I18&lt;&gt;0,SUM(I$12:I18)/COUNT(I$12:I18)," ")</f>
        <v xml:space="preserve"> </v>
      </c>
    </row>
    <row r="19" spans="1:10" x14ac:dyDescent="0.25">
      <c r="A19" s="34">
        <v>8</v>
      </c>
      <c r="B19" s="266">
        <f>'Fig8'!E$7</f>
        <v>0</v>
      </c>
      <c r="C19" s="267"/>
      <c r="D19" s="266">
        <f>'Fig8'!F$7</f>
        <v>0</v>
      </c>
      <c r="E19" s="267"/>
      <c r="F19" s="266">
        <f>'Fig8'!G$7</f>
        <v>0</v>
      </c>
      <c r="G19" s="267"/>
      <c r="H19" s="6">
        <f>'Fig8'!H$7</f>
        <v>0</v>
      </c>
      <c r="I19" s="37">
        <f>'Fig8'!I$7</f>
        <v>0</v>
      </c>
      <c r="J19" s="38" t="str">
        <f>IF(I19&lt;&gt;0,SUM(I$12:I19)/COUNT(I$12:I19)," ")</f>
        <v xml:space="preserve"> </v>
      </c>
    </row>
    <row r="20" spans="1:10" x14ac:dyDescent="0.25">
      <c r="A20" s="34">
        <v>9</v>
      </c>
      <c r="B20" s="266">
        <f>'Fig9'!E$7</f>
        <v>0</v>
      </c>
      <c r="C20" s="267"/>
      <c r="D20" s="266">
        <f>'Fig9'!F$7</f>
        <v>0</v>
      </c>
      <c r="E20" s="267"/>
      <c r="F20" s="266">
        <f>'Fig9'!G$7</f>
        <v>0</v>
      </c>
      <c r="G20" s="267"/>
      <c r="H20" s="6">
        <f>'Fig9'!H$7</f>
        <v>0</v>
      </c>
      <c r="I20" s="37">
        <f>'Fig9'!I$7</f>
        <v>0</v>
      </c>
      <c r="J20" s="38" t="str">
        <f>IF(I20&lt;&gt;0,SUM(I$12:I20)/COUNT(I$12:I20)," ")</f>
        <v xml:space="preserve"> </v>
      </c>
    </row>
    <row r="21" spans="1:10" x14ac:dyDescent="0.25">
      <c r="A21" s="34">
        <v>10</v>
      </c>
      <c r="B21" s="266">
        <f>'Fig10'!E$7</f>
        <v>0</v>
      </c>
      <c r="C21" s="267"/>
      <c r="D21" s="266">
        <f>'Fig10'!F$7</f>
        <v>0</v>
      </c>
      <c r="E21" s="267"/>
      <c r="F21" s="266">
        <f>'Fig10'!G$7</f>
        <v>0</v>
      </c>
      <c r="G21" s="267"/>
      <c r="H21" s="6">
        <f>'Fig10'!H$7</f>
        <v>0</v>
      </c>
      <c r="I21" s="37">
        <f>'Fig10'!I$7</f>
        <v>0</v>
      </c>
      <c r="J21" s="38" t="str">
        <f>IF(I21&lt;&gt;0,SUM(I$12:I21)/COUNT(I$12:I21)," ")</f>
        <v xml:space="preserve"> </v>
      </c>
    </row>
    <row r="22" spans="1:10" x14ac:dyDescent="0.25">
      <c r="A22" s="34">
        <v>11</v>
      </c>
      <c r="B22" s="266">
        <f>'Fig11'!E$7</f>
        <v>0</v>
      </c>
      <c r="C22" s="267"/>
      <c r="D22" s="266">
        <f>'Fig11'!F$7</f>
        <v>0</v>
      </c>
      <c r="E22" s="267"/>
      <c r="F22" s="266">
        <f>'Fig11'!G$7</f>
        <v>0</v>
      </c>
      <c r="G22" s="267"/>
      <c r="H22" s="6">
        <f>'Fig11'!H$7</f>
        <v>0</v>
      </c>
      <c r="I22" s="37">
        <f>'Fig11'!I$7</f>
        <v>0</v>
      </c>
      <c r="J22" s="38" t="str">
        <f>IF(I22&lt;&gt;0,SUM(I$12:I22)/COUNT(I$12:I22)," ")</f>
        <v xml:space="preserve"> </v>
      </c>
    </row>
    <row r="23" spans="1:10" x14ac:dyDescent="0.25">
      <c r="A23" s="34">
        <v>12</v>
      </c>
      <c r="B23" s="266">
        <f>'Fig12'!E$7</f>
        <v>0</v>
      </c>
      <c r="C23" s="267"/>
      <c r="D23" s="266">
        <f>'Fig12'!F$7</f>
        <v>0</v>
      </c>
      <c r="E23" s="267"/>
      <c r="F23" s="266">
        <f>'Fig12'!G$7</f>
        <v>0</v>
      </c>
      <c r="G23" s="267"/>
      <c r="H23" s="6">
        <f>'Fig12'!H$7</f>
        <v>0</v>
      </c>
      <c r="I23" s="37">
        <f>'Fig12'!I$7</f>
        <v>0</v>
      </c>
      <c r="J23" s="38" t="str">
        <f>IF(I23&lt;&gt;0,SUM(I$12:I23)/COUNT(I$12:I23)," ")</f>
        <v xml:space="preserve"> </v>
      </c>
    </row>
    <row r="24" spans="1:10" x14ac:dyDescent="0.25">
      <c r="A24" s="34">
        <v>13</v>
      </c>
      <c r="B24" s="266">
        <f>'Fig13'!E$7</f>
        <v>0</v>
      </c>
      <c r="C24" s="267"/>
      <c r="D24" s="266">
        <f>'Fig13'!F$7</f>
        <v>0</v>
      </c>
      <c r="E24" s="267"/>
      <c r="F24" s="266">
        <f>'Fig13'!G$7</f>
        <v>0</v>
      </c>
      <c r="G24" s="267"/>
      <c r="H24" s="6">
        <f>'Fig13'!H$7</f>
        <v>0</v>
      </c>
      <c r="I24" s="37">
        <f>'Fig13'!I$7</f>
        <v>0</v>
      </c>
      <c r="J24" s="38" t="str">
        <f>IF(I24&lt;&gt;0,SUM(I$12:I24)/COUNT(I$12:I24)," ")</f>
        <v xml:space="preserve"> </v>
      </c>
    </row>
    <row r="25" spans="1:10" x14ac:dyDescent="0.25">
      <c r="A25" s="34">
        <v>14</v>
      </c>
      <c r="B25" s="266">
        <f>'Fig14'!E$7</f>
        <v>0</v>
      </c>
      <c r="C25" s="267"/>
      <c r="D25" s="266">
        <f>'Fig14'!F$7</f>
        <v>0</v>
      </c>
      <c r="E25" s="267"/>
      <c r="F25" s="266">
        <f>'Fig14'!G$7</f>
        <v>0</v>
      </c>
      <c r="G25" s="267"/>
      <c r="H25" s="6">
        <f>'Fig14'!H$7</f>
        <v>0</v>
      </c>
      <c r="I25" s="37">
        <f>'Fig14'!I$7</f>
        <v>0</v>
      </c>
      <c r="J25" s="38" t="str">
        <f>IF(I25&lt;&gt;0,SUM(I$12:I25)/COUNT(I$12:I25)," ")</f>
        <v xml:space="preserve"> </v>
      </c>
    </row>
    <row r="26" spans="1:10" x14ac:dyDescent="0.25">
      <c r="A26" s="34">
        <v>15</v>
      </c>
      <c r="B26" s="266">
        <f>'Fig15'!E$7</f>
        <v>0</v>
      </c>
      <c r="C26" s="267"/>
      <c r="D26" s="266">
        <f>'Fig15'!F$7</f>
        <v>0</v>
      </c>
      <c r="E26" s="267"/>
      <c r="F26" s="266">
        <f>'Fig15'!G$7</f>
        <v>0</v>
      </c>
      <c r="G26" s="267"/>
      <c r="H26" s="6">
        <f>'Fig15'!H$7</f>
        <v>0</v>
      </c>
      <c r="I26" s="37">
        <f>'Fig15'!I$7</f>
        <v>0</v>
      </c>
      <c r="J26" s="38" t="str">
        <f>IF(I26&lt;&gt;0,SUM(I$12:I26)/COUNT(I$12:I26)," ")</f>
        <v xml:space="preserve"> </v>
      </c>
    </row>
    <row r="27" spans="1:10" x14ac:dyDescent="0.25">
      <c r="A27" s="34">
        <v>16</v>
      </c>
      <c r="B27" s="266">
        <f>'Fig16'!E$7</f>
        <v>0</v>
      </c>
      <c r="C27" s="267"/>
      <c r="D27" s="266">
        <f>'Fig16'!F$7</f>
        <v>0</v>
      </c>
      <c r="E27" s="267"/>
      <c r="F27" s="266">
        <f>'Fig16'!G$7</f>
        <v>0</v>
      </c>
      <c r="G27" s="267"/>
      <c r="H27" s="6">
        <f>'Fig16'!H$7</f>
        <v>0</v>
      </c>
      <c r="I27" s="37">
        <f>'Fig16'!I$7</f>
        <v>0</v>
      </c>
      <c r="J27" s="38" t="str">
        <f>IF(I27&lt;&gt;0,SUM(I$12:I27)/COUNT(I$12:I27)," ")</f>
        <v xml:space="preserve"> </v>
      </c>
    </row>
    <row r="28" spans="1:10" x14ac:dyDescent="0.25">
      <c r="A28" s="35"/>
      <c r="B28" s="26"/>
      <c r="C28" s="91"/>
      <c r="D28" s="26"/>
      <c r="E28" s="91"/>
      <c r="F28" s="26"/>
      <c r="G28" s="91"/>
      <c r="H28" s="26"/>
      <c r="I28" s="40"/>
      <c r="J28" s="40" t="str">
        <f>IF(I28&lt;&gt;0,SUM(I$12:I28)/COUNT(I$12:I28)," ")</f>
        <v xml:space="preserve"> </v>
      </c>
    </row>
    <row r="29" spans="1:10" x14ac:dyDescent="0.25">
      <c r="A29" s="17"/>
      <c r="B29" s="92"/>
      <c r="C29" s="93" t="s">
        <v>70</v>
      </c>
      <c r="D29" s="94"/>
      <c r="E29" s="93" t="s">
        <v>70</v>
      </c>
      <c r="F29" s="94"/>
      <c r="G29" s="93" t="s">
        <v>70</v>
      </c>
      <c r="H29" s="95"/>
      <c r="I29" s="18"/>
      <c r="J29" s="18" t="str">
        <f>IF(I29&lt;&gt;0,SUM(I$12:I29)/COUNT(I$12:I29)," ")</f>
        <v xml:space="preserve"> </v>
      </c>
    </row>
    <row r="30" spans="1:10" x14ac:dyDescent="0.25">
      <c r="A30" s="96"/>
      <c r="B30" s="6" t="s">
        <v>71</v>
      </c>
      <c r="C30" s="97" t="s">
        <v>72</v>
      </c>
      <c r="D30" s="91" t="s">
        <v>72</v>
      </c>
      <c r="E30" s="97" t="s">
        <v>72</v>
      </c>
      <c r="F30" s="91" t="s">
        <v>73</v>
      </c>
      <c r="G30" s="97" t="s">
        <v>72</v>
      </c>
      <c r="H30" s="94"/>
      <c r="I30" s="41"/>
      <c r="J30" s="41" t="str">
        <f>IF(I30&lt;&gt;0,SUM(I$12:I30)/COUNT(I$12:I30)," ")</f>
        <v xml:space="preserve"> </v>
      </c>
    </row>
    <row r="31" spans="1:10" x14ac:dyDescent="0.25">
      <c r="A31" s="34">
        <v>17</v>
      </c>
      <c r="B31" s="6">
        <f>'Fig17'!E$7</f>
        <v>0</v>
      </c>
      <c r="C31" s="6">
        <f>'Fig17'!F$7</f>
        <v>0</v>
      </c>
      <c r="D31" s="6">
        <f>'Fig17'!G$7</f>
        <v>0</v>
      </c>
      <c r="E31" s="6">
        <f>'Fig17'!H$7</f>
        <v>0</v>
      </c>
      <c r="F31" s="6">
        <f>'Fig17'!I$7</f>
        <v>0</v>
      </c>
      <c r="G31" s="6">
        <f>'Fig17'!J$7</f>
        <v>0</v>
      </c>
      <c r="H31" s="6">
        <f>'Fig17'!K$7</f>
        <v>0</v>
      </c>
      <c r="I31" s="37">
        <f>'Fig17'!L$7</f>
        <v>0</v>
      </c>
      <c r="J31" s="38" t="str">
        <f>IF(I31&lt;&gt;0,SUM(I$12:I31)/COUNT(I$12:I31)," ")</f>
        <v xml:space="preserve"> </v>
      </c>
    </row>
    <row r="32" spans="1:10" x14ac:dyDescent="0.25">
      <c r="A32" s="34">
        <v>18</v>
      </c>
      <c r="B32" s="6">
        <f>'Fig18'!E$7</f>
        <v>0</v>
      </c>
      <c r="C32" s="6">
        <f>'Fig18'!F$7</f>
        <v>0</v>
      </c>
      <c r="D32" s="6">
        <f>'Fig18'!G$7</f>
        <v>0</v>
      </c>
      <c r="E32" s="6">
        <f>'Fig18'!H$7</f>
        <v>0</v>
      </c>
      <c r="F32" s="6">
        <f>'Fig18'!I$7</f>
        <v>0</v>
      </c>
      <c r="G32" s="6">
        <f>'Fig18'!J$7</f>
        <v>0</v>
      </c>
      <c r="H32" s="6">
        <f>'Fig18'!K$7</f>
        <v>0</v>
      </c>
      <c r="I32" s="37">
        <f>'Fig18'!L$7</f>
        <v>0</v>
      </c>
      <c r="J32" s="38" t="str">
        <f>IF(I32&lt;&gt;0,SUM(I$12:I32)/COUNT(I$12:I32)," ")</f>
        <v xml:space="preserve"> </v>
      </c>
    </row>
    <row r="33" spans="1:10" x14ac:dyDescent="0.25">
      <c r="A33" s="34">
        <v>19</v>
      </c>
      <c r="B33" s="6">
        <f>'Fig19'!E$7</f>
        <v>0</v>
      </c>
      <c r="C33" s="6">
        <f>'Fig19'!F$7</f>
        <v>0</v>
      </c>
      <c r="D33" s="6">
        <f>'Fig19'!G$7</f>
        <v>0</v>
      </c>
      <c r="E33" s="6">
        <f>'Fig19'!H$7</f>
        <v>0</v>
      </c>
      <c r="F33" s="6">
        <f>'Fig19'!I$7</f>
        <v>0</v>
      </c>
      <c r="G33" s="6">
        <f>'Fig19'!J$7</f>
        <v>0</v>
      </c>
      <c r="H33" s="6">
        <f>'Fig19'!K$7</f>
        <v>0</v>
      </c>
      <c r="I33" s="37">
        <f>'Fig19'!L$7</f>
        <v>0</v>
      </c>
      <c r="J33" s="38" t="str">
        <f>IF(I33&lt;&gt;0,SUM(I$12:I33)/COUNT(I$12:I33)," ")</f>
        <v xml:space="preserve"> </v>
      </c>
    </row>
    <row r="34" spans="1:10" x14ac:dyDescent="0.25">
      <c r="A34" s="34">
        <v>20</v>
      </c>
      <c r="B34" s="6">
        <f>'Fig20'!E$7</f>
        <v>0</v>
      </c>
      <c r="C34" s="6">
        <f>'Fig20'!F$7</f>
        <v>0</v>
      </c>
      <c r="D34" s="6">
        <f>'Fig20'!G$7</f>
        <v>0</v>
      </c>
      <c r="E34" s="6">
        <f>'Fig20'!H$7</f>
        <v>0</v>
      </c>
      <c r="F34" s="6">
        <f>'Fig20'!I$7</f>
        <v>0</v>
      </c>
      <c r="G34" s="6">
        <f>'Fig20'!J$7</f>
        <v>0</v>
      </c>
      <c r="H34" s="6">
        <f>'Fig20'!K$7</f>
        <v>0</v>
      </c>
      <c r="I34" s="37">
        <f>'Fig20'!L$7</f>
        <v>0</v>
      </c>
      <c r="J34" s="38" t="str">
        <f>IF(I34&lt;&gt;0,SUM(I$12:I34)/COUNT(I$12:I34)," ")</f>
        <v xml:space="preserve"> </v>
      </c>
    </row>
    <row r="35" spans="1:10" x14ac:dyDescent="0.25">
      <c r="A35" s="34">
        <v>21</v>
      </c>
      <c r="B35" s="6">
        <f>'Fig21'!E$7</f>
        <v>0</v>
      </c>
      <c r="C35" s="6">
        <f>'Fig21'!F$7</f>
        <v>0</v>
      </c>
      <c r="D35" s="6">
        <f>'Fig21'!G$7</f>
        <v>0</v>
      </c>
      <c r="E35" s="6">
        <f>'Fig21'!H$7</f>
        <v>0</v>
      </c>
      <c r="F35" s="6">
        <f>'Fig21'!I$7</f>
        <v>0</v>
      </c>
      <c r="G35" s="6">
        <f>'Fig21'!J$7</f>
        <v>0</v>
      </c>
      <c r="H35" s="6">
        <f>'Fig21'!K$7</f>
        <v>0</v>
      </c>
      <c r="I35" s="37">
        <f>'Fig21'!L$7</f>
        <v>0</v>
      </c>
      <c r="J35" s="38" t="str">
        <f>IF(I35&lt;&gt;0,SUM(I$12:I35)/COUNT(I$12:I35)," ")</f>
        <v xml:space="preserve"> </v>
      </c>
    </row>
    <row r="36" spans="1:10" x14ac:dyDescent="0.25">
      <c r="A36" s="34">
        <v>22</v>
      </c>
      <c r="B36" s="6">
        <f>'Fig22'!E$7</f>
        <v>0</v>
      </c>
      <c r="C36" s="6">
        <f>'Fig22'!F$7</f>
        <v>0</v>
      </c>
      <c r="D36" s="6">
        <f>'Fig22'!G$7</f>
        <v>0</v>
      </c>
      <c r="E36" s="6">
        <f>'Fig22'!H$7</f>
        <v>0</v>
      </c>
      <c r="F36" s="6">
        <f>'Fig22'!I$7</f>
        <v>0</v>
      </c>
      <c r="G36" s="6">
        <f>'Fig22'!J$7</f>
        <v>0</v>
      </c>
      <c r="H36" s="6">
        <f>'Fig22'!K$7</f>
        <v>0</v>
      </c>
      <c r="I36" s="37">
        <f>'Fig22'!L$7</f>
        <v>0</v>
      </c>
      <c r="J36" s="38" t="str">
        <f>IF(I36&lt;&gt;0,SUM(I$12:I36)/COUNT(I$12:I36)," ")</f>
        <v xml:space="preserve"> </v>
      </c>
    </row>
    <row r="37" spans="1:10" x14ac:dyDescent="0.25">
      <c r="A37" s="34">
        <v>23</v>
      </c>
      <c r="B37" s="6">
        <f>'Fig23'!E$7</f>
        <v>0</v>
      </c>
      <c r="C37" s="6">
        <f>'Fig23'!F$7</f>
        <v>0</v>
      </c>
      <c r="D37" s="6">
        <f>'Fig23'!G$7</f>
        <v>0</v>
      </c>
      <c r="E37" s="6">
        <f>'Fig23'!H$7</f>
        <v>0</v>
      </c>
      <c r="F37" s="6">
        <f>'Fig23'!I$7</f>
        <v>0</v>
      </c>
      <c r="G37" s="6">
        <f>'Fig23'!J$7</f>
        <v>0</v>
      </c>
      <c r="H37" s="6">
        <f>'Fig23'!K$7</f>
        <v>0</v>
      </c>
      <c r="I37" s="37">
        <f>'Fig23'!L$7</f>
        <v>0</v>
      </c>
      <c r="J37" s="38" t="str">
        <f>IF(I37&lt;&gt;0,SUM(I$12:I37)/COUNT(I$12:I37)," ")</f>
        <v xml:space="preserve"> </v>
      </c>
    </row>
    <row r="38" spans="1:10" x14ac:dyDescent="0.25">
      <c r="A38" s="34">
        <v>24</v>
      </c>
      <c r="B38" s="6">
        <f>'Fig24'!E$7</f>
        <v>0</v>
      </c>
      <c r="C38" s="6">
        <f>'Fig24'!F$7</f>
        <v>0</v>
      </c>
      <c r="D38" s="6">
        <f>'Fig24'!G$7</f>
        <v>0</v>
      </c>
      <c r="E38" s="6">
        <f>'Fig24'!H$7</f>
        <v>0</v>
      </c>
      <c r="F38" s="6">
        <f>'Fig24'!I$7</f>
        <v>0</v>
      </c>
      <c r="G38" s="6">
        <f>'Fig24'!J$7</f>
        <v>0</v>
      </c>
      <c r="H38" s="6">
        <f>'Fig24'!K$7</f>
        <v>0</v>
      </c>
      <c r="I38" s="37">
        <f>'Fig24'!L$7</f>
        <v>0</v>
      </c>
      <c r="J38" s="38" t="str">
        <f>IF(I38&lt;&gt;0,SUM(I$12:I38)/COUNT(I$12:I38)," ")</f>
        <v xml:space="preserve"> </v>
      </c>
    </row>
    <row r="39" spans="1:10" x14ac:dyDescent="0.25">
      <c r="A39" s="35"/>
      <c r="B39" s="26"/>
      <c r="C39" s="26"/>
      <c r="D39" s="26"/>
      <c r="E39" s="25"/>
      <c r="F39" s="270" t="s">
        <v>74</v>
      </c>
      <c r="G39" s="271"/>
      <c r="H39" s="154">
        <f>SUM(H12:H38)</f>
        <v>0</v>
      </c>
      <c r="I39" s="37">
        <f>SUM(I12:I38)</f>
        <v>0</v>
      </c>
      <c r="J39" s="18"/>
    </row>
    <row r="40" spans="1:10" x14ac:dyDescent="0.25">
      <c r="A40" s="17"/>
      <c r="B40" s="22"/>
      <c r="C40" s="22"/>
      <c r="D40" s="22"/>
      <c r="E40" s="22"/>
      <c r="F40" s="26"/>
      <c r="G40" s="25"/>
      <c r="H40" s="6" t="s">
        <v>75</v>
      </c>
      <c r="I40" s="38">
        <f>I39/24</f>
        <v>0</v>
      </c>
      <c r="J40" s="18"/>
    </row>
    <row r="41" spans="1:10" x14ac:dyDescent="0.25">
      <c r="A41" s="17" t="s">
        <v>76</v>
      </c>
      <c r="B41" s="22"/>
      <c r="C41" s="22"/>
      <c r="D41" s="22"/>
      <c r="E41" s="22"/>
      <c r="F41" s="22"/>
      <c r="G41" s="22"/>
      <c r="H41" s="22"/>
      <c r="I41" s="26"/>
      <c r="J41" s="18"/>
    </row>
    <row r="42" spans="1:10" x14ac:dyDescent="0.25">
      <c r="A42" s="17" t="s">
        <v>77</v>
      </c>
      <c r="B42" s="22"/>
      <c r="C42" s="22"/>
      <c r="D42" s="22"/>
      <c r="E42" s="22"/>
      <c r="F42" s="22"/>
      <c r="G42" s="22"/>
      <c r="H42" s="22"/>
      <c r="I42" s="22"/>
      <c r="J42" s="18"/>
    </row>
    <row r="43" spans="1:10" x14ac:dyDescent="0.25">
      <c r="A43" s="17" t="s">
        <v>78</v>
      </c>
      <c r="B43" s="22"/>
      <c r="C43" s="22"/>
      <c r="D43" s="22"/>
      <c r="E43" s="22"/>
      <c r="F43" s="22"/>
      <c r="G43" s="22"/>
      <c r="H43" s="22"/>
      <c r="I43" s="22"/>
      <c r="J43" s="18"/>
    </row>
    <row r="44" spans="1:10" x14ac:dyDescent="0.25">
      <c r="A44" s="17" t="s">
        <v>79</v>
      </c>
      <c r="B44" s="22"/>
      <c r="C44" s="22"/>
      <c r="D44" s="22"/>
      <c r="E44" s="22"/>
      <c r="F44" s="22"/>
      <c r="G44" s="22"/>
      <c r="H44" s="22"/>
      <c r="I44" s="22"/>
      <c r="J44" s="18"/>
    </row>
    <row r="45" spans="1:10" x14ac:dyDescent="0.25">
      <c r="A45" s="17"/>
      <c r="B45" s="22"/>
      <c r="C45" s="22"/>
      <c r="D45" s="22"/>
      <c r="E45" s="22"/>
      <c r="F45" s="22"/>
      <c r="G45" s="22"/>
      <c r="H45" s="22"/>
      <c r="I45" s="22"/>
      <c r="J45" s="18"/>
    </row>
    <row r="46" spans="1:10" ht="15.75" thickBot="1" x14ac:dyDescent="0.3">
      <c r="A46" s="17"/>
      <c r="B46" s="20" t="s">
        <v>32</v>
      </c>
      <c r="C46" s="22"/>
      <c r="D46" s="22"/>
      <c r="E46" s="22"/>
      <c r="F46" s="22" t="s">
        <v>40</v>
      </c>
      <c r="G46" s="22"/>
      <c r="H46" s="22"/>
      <c r="I46" s="22"/>
      <c r="J46" s="18"/>
    </row>
    <row r="47" spans="1:10" ht="15.75" thickBot="1" x14ac:dyDescent="0.3">
      <c r="A47" s="17"/>
      <c r="B47" s="261" t="str">
        <f>IF(ISBLANK(Résultats!C4),"",Résultats!C4)</f>
        <v/>
      </c>
      <c r="C47" s="262"/>
      <c r="D47" s="22"/>
      <c r="E47" s="22"/>
      <c r="F47" s="201"/>
      <c r="G47" s="202"/>
      <c r="H47" s="203"/>
      <c r="I47" s="22"/>
      <c r="J47" s="18"/>
    </row>
    <row r="48" spans="1:10" x14ac:dyDescent="0.25">
      <c r="A48" s="17"/>
      <c r="B48" s="22"/>
      <c r="C48" s="22"/>
      <c r="D48" s="22"/>
      <c r="E48" s="22"/>
      <c r="F48" s="204"/>
      <c r="G48" s="205"/>
      <c r="H48" s="206"/>
      <c r="I48" s="22"/>
      <c r="J48" s="18"/>
    </row>
    <row r="49" spans="1:10" x14ac:dyDescent="0.25">
      <c r="A49" s="17"/>
      <c r="B49" s="22"/>
      <c r="C49" s="22"/>
      <c r="D49" s="22"/>
      <c r="E49" s="22"/>
      <c r="F49" s="204"/>
      <c r="G49" s="205"/>
      <c r="H49" s="206"/>
      <c r="I49" s="22"/>
      <c r="J49" s="18"/>
    </row>
    <row r="50" spans="1:10" ht="15.75" thickBot="1" x14ac:dyDescent="0.3">
      <c r="A50" s="17"/>
      <c r="B50" s="22"/>
      <c r="C50" s="22"/>
      <c r="D50" s="22"/>
      <c r="E50" s="22"/>
      <c r="F50" s="207"/>
      <c r="G50" s="208"/>
      <c r="H50" s="209"/>
      <c r="I50" s="22"/>
      <c r="J50" s="18"/>
    </row>
    <row r="51" spans="1:10" ht="15.75" thickBot="1" x14ac:dyDescent="0.3">
      <c r="A51" s="182" t="s">
        <v>43</v>
      </c>
      <c r="B51" s="20"/>
      <c r="C51" s="20"/>
      <c r="D51" s="20"/>
      <c r="E51" s="20"/>
      <c r="F51" s="20"/>
      <c r="G51" s="20"/>
      <c r="H51" s="20"/>
      <c r="I51" s="20"/>
      <c r="J51" s="21"/>
    </row>
  </sheetData>
  <sheetProtection algorithmName="SHA-512" hashValue="jUXrd08iwQjsSz4hHzkdWran5YBYfE2ZKECef7DqAb5B6WCfpNcdHBrrp32DG443XMvwHfIx5NxsdUqocbZk6w==" saltValue="lBQG7fg/alflQZoD6e7sCQ==" spinCount="100000" sheet="1" objects="1" scenarios="1"/>
  <mergeCells count="61">
    <mergeCell ref="C4:G4"/>
    <mergeCell ref="I4:J4"/>
    <mergeCell ref="A1:J1"/>
    <mergeCell ref="B2:G2"/>
    <mergeCell ref="I2:J2"/>
    <mergeCell ref="C3:G3"/>
    <mergeCell ref="I3:J3"/>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 ref="B23:C23"/>
    <mergeCell ref="D23:E23"/>
    <mergeCell ref="F23:G23"/>
    <mergeCell ref="B24:C24"/>
    <mergeCell ref="D24:E24"/>
    <mergeCell ref="F24:G24"/>
    <mergeCell ref="B25:C25"/>
    <mergeCell ref="D25:E25"/>
    <mergeCell ref="F25:G25"/>
    <mergeCell ref="B26:C26"/>
    <mergeCell ref="D26:E26"/>
    <mergeCell ref="F26:G26"/>
    <mergeCell ref="B27:C27"/>
    <mergeCell ref="D27:E27"/>
    <mergeCell ref="F27:G27"/>
    <mergeCell ref="F39:G39"/>
    <mergeCell ref="B47:C47"/>
    <mergeCell ref="F47:H50"/>
  </mergeCell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79D52-4FFF-4C6A-A2B0-909C8397E233}">
  <sheetPr>
    <tabColor rgb="FFFF0000"/>
  </sheetPr>
  <dimension ref="A1:J51"/>
  <sheetViews>
    <sheetView topLeftCell="A10" workbookViewId="0">
      <selection activeCell="H31" sqref="H31"/>
    </sheetView>
  </sheetViews>
  <sheetFormatPr baseColWidth="10" defaultColWidth="10.7109375" defaultRowHeight="15" x14ac:dyDescent="0.25"/>
  <cols>
    <col min="1" max="1" width="14.42578125" customWidth="1"/>
    <col min="8" max="8" width="17" bestFit="1" customWidth="1"/>
  </cols>
  <sheetData>
    <row r="1" spans="1:10" ht="112.5" customHeight="1" thickBot="1" x14ac:dyDescent="0.3">
      <c r="A1" s="280" t="s">
        <v>55</v>
      </c>
      <c r="B1" s="281"/>
      <c r="C1" s="281"/>
      <c r="D1" s="281"/>
      <c r="E1" s="281"/>
      <c r="F1" s="281"/>
      <c r="G1" s="281"/>
      <c r="H1" s="281"/>
      <c r="I1" s="281"/>
      <c r="J1" s="282"/>
    </row>
    <row r="2" spans="1:10" ht="15.75" thickBot="1" x14ac:dyDescent="0.3">
      <c r="A2" s="98" t="s">
        <v>56</v>
      </c>
      <c r="B2" s="274" t="str">
        <f>IF(ISBLANK(Résultats!A14),"",Résultats!A14)</f>
        <v/>
      </c>
      <c r="C2" s="275"/>
      <c r="D2" s="275"/>
      <c r="E2" s="275"/>
      <c r="F2" s="275"/>
      <c r="G2" s="276"/>
      <c r="H2" s="99" t="s">
        <v>57</v>
      </c>
      <c r="I2" s="272" t="str">
        <f>IF(ISBLANK(Résultats!D14),"",Résultats!D14)</f>
        <v/>
      </c>
      <c r="J2" s="273"/>
    </row>
    <row r="3" spans="1:10" ht="15.75" thickBot="1" x14ac:dyDescent="0.3">
      <c r="A3" s="98" t="s">
        <v>58</v>
      </c>
      <c r="B3" s="99"/>
      <c r="C3" s="272" t="str">
        <f>IF(ISBLANK(Résultats!G14),"",Résultats!G14)</f>
        <v/>
      </c>
      <c r="D3" s="277"/>
      <c r="E3" s="277"/>
      <c r="F3" s="277"/>
      <c r="G3" s="273"/>
      <c r="H3" s="99" t="s">
        <v>59</v>
      </c>
      <c r="I3" s="272" t="str">
        <f>IF(Résultats!F14="X"," moins de 21 ans","")</f>
        <v/>
      </c>
      <c r="J3" s="273"/>
    </row>
    <row r="4" spans="1:10" ht="15.75" thickBot="1" x14ac:dyDescent="0.3">
      <c r="A4" s="98" t="s">
        <v>29</v>
      </c>
      <c r="B4" s="99"/>
      <c r="C4" s="272" t="str">
        <f>IF(ISBLANK(Résultats!C2),"",Résultats!C2)</f>
        <v xml:space="preserve"> </v>
      </c>
      <c r="D4" s="277"/>
      <c r="E4" s="277"/>
      <c r="F4" s="277"/>
      <c r="G4" s="273"/>
      <c r="H4" s="99" t="s">
        <v>60</v>
      </c>
      <c r="I4" s="272" t="str">
        <f>IF(ISBLANK(Résultats!J2),"",Résultats!J2)</f>
        <v/>
      </c>
      <c r="J4" s="273"/>
    </row>
    <row r="5" spans="1:10" x14ac:dyDescent="0.25">
      <c r="A5" s="98" t="s">
        <v>61</v>
      </c>
      <c r="B5" s="99"/>
      <c r="C5" s="99"/>
      <c r="D5" s="99"/>
      <c r="E5" s="99"/>
      <c r="F5" s="99"/>
      <c r="G5" s="99"/>
      <c r="H5" s="99"/>
      <c r="I5" s="99"/>
      <c r="J5" s="100"/>
    </row>
    <row r="6" spans="1:10" x14ac:dyDescent="0.25">
      <c r="A6" s="98" t="s">
        <v>62</v>
      </c>
      <c r="B6" s="99"/>
      <c r="C6" s="99"/>
      <c r="D6" s="99"/>
      <c r="E6" s="99"/>
      <c r="F6" s="99"/>
      <c r="G6" s="99"/>
      <c r="H6" s="99"/>
      <c r="I6" s="99"/>
      <c r="J6" s="100"/>
    </row>
    <row r="7" spans="1:10" x14ac:dyDescent="0.25">
      <c r="A7" s="98" t="s">
        <v>63</v>
      </c>
      <c r="B7" s="99"/>
      <c r="C7" s="99"/>
      <c r="D7" s="99"/>
      <c r="E7" s="99"/>
      <c r="F7" s="99"/>
      <c r="G7" s="99"/>
      <c r="H7" s="99"/>
      <c r="I7" s="99"/>
      <c r="J7" s="100"/>
    </row>
    <row r="8" spans="1:10" x14ac:dyDescent="0.25">
      <c r="A8" s="98" t="s">
        <v>64</v>
      </c>
      <c r="B8" s="99"/>
      <c r="C8" s="99"/>
      <c r="D8" s="99"/>
      <c r="E8" s="99"/>
      <c r="F8" s="99"/>
      <c r="G8" s="99"/>
      <c r="H8" s="99"/>
      <c r="I8" s="99"/>
      <c r="J8" s="100"/>
    </row>
    <row r="9" spans="1:10" x14ac:dyDescent="0.25">
      <c r="A9" s="98" t="s">
        <v>65</v>
      </c>
      <c r="B9" s="99"/>
      <c r="C9" s="99"/>
      <c r="D9" s="99"/>
      <c r="E9" s="99"/>
      <c r="F9" s="99"/>
      <c r="G9" s="99"/>
      <c r="H9" s="99"/>
      <c r="I9" s="99"/>
      <c r="J9" s="100"/>
    </row>
    <row r="10" spans="1:10" x14ac:dyDescent="0.25">
      <c r="A10" s="101" t="s">
        <v>66</v>
      </c>
      <c r="B10" s="102"/>
      <c r="C10" s="102"/>
      <c r="D10" s="102"/>
      <c r="E10" s="102"/>
      <c r="F10" s="102"/>
      <c r="G10" s="102"/>
      <c r="H10" s="102"/>
      <c r="I10" s="102"/>
      <c r="J10" s="100"/>
    </row>
    <row r="11" spans="1:10" ht="60" x14ac:dyDescent="0.25">
      <c r="A11" s="103" t="s">
        <v>67</v>
      </c>
      <c r="B11" s="283" t="s">
        <v>44</v>
      </c>
      <c r="C11" s="284"/>
      <c r="D11" s="283" t="s">
        <v>45</v>
      </c>
      <c r="E11" s="284"/>
      <c r="F11" s="283" t="s">
        <v>46</v>
      </c>
      <c r="G11" s="284"/>
      <c r="H11" s="104" t="s">
        <v>47</v>
      </c>
      <c r="I11" s="105" t="s">
        <v>68</v>
      </c>
      <c r="J11" s="106" t="s">
        <v>69</v>
      </c>
    </row>
    <row r="12" spans="1:10" x14ac:dyDescent="0.25">
      <c r="A12" s="107">
        <v>1</v>
      </c>
      <c r="B12" s="285">
        <f>'Fig1'!E$8</f>
        <v>0</v>
      </c>
      <c r="C12" s="286"/>
      <c r="D12" s="285">
        <f>'Fig1'!F$8</f>
        <v>0</v>
      </c>
      <c r="E12" s="286"/>
      <c r="F12" s="285">
        <f>'Fig1'!G$8</f>
        <v>0</v>
      </c>
      <c r="G12" s="286"/>
      <c r="H12" s="108">
        <f>'Fig1'!H$8</f>
        <v>0</v>
      </c>
      <c r="I12" s="108">
        <f>'Fig1'!I$8</f>
        <v>0</v>
      </c>
      <c r="J12" s="121" t="str">
        <f>IF( I13=0," ",I12)</f>
        <v xml:space="preserve"> </v>
      </c>
    </row>
    <row r="13" spans="1:10" x14ac:dyDescent="0.25">
      <c r="A13" s="107">
        <v>2</v>
      </c>
      <c r="B13" s="285">
        <f>'Fig2'!E$8</f>
        <v>0</v>
      </c>
      <c r="C13" s="286"/>
      <c r="D13" s="285">
        <f>'Fig2'!F$8</f>
        <v>0</v>
      </c>
      <c r="E13" s="286"/>
      <c r="F13" s="285">
        <f>'Fig2'!G$8</f>
        <v>0</v>
      </c>
      <c r="G13" s="286"/>
      <c r="H13" s="108">
        <f>'Fig2'!H$8</f>
        <v>0</v>
      </c>
      <c r="I13" s="108">
        <f>'Fig2'!I$8</f>
        <v>0</v>
      </c>
      <c r="J13" s="121" t="str">
        <f>IF(I13&lt;&gt;0,SUM(I$12:I13)/COUNT(I$12:I13)," ")</f>
        <v xml:space="preserve"> </v>
      </c>
    </row>
    <row r="14" spans="1:10" x14ac:dyDescent="0.25">
      <c r="A14" s="107">
        <v>3</v>
      </c>
      <c r="B14" s="285">
        <f>'Fig3'!E$8</f>
        <v>0</v>
      </c>
      <c r="C14" s="286"/>
      <c r="D14" s="285">
        <f>'Fig3'!F$8</f>
        <v>0</v>
      </c>
      <c r="E14" s="286"/>
      <c r="F14" s="285">
        <f>'Fig3'!G$8</f>
        <v>0</v>
      </c>
      <c r="G14" s="286"/>
      <c r="H14" s="108">
        <f>'Fig3'!H$8</f>
        <v>0</v>
      </c>
      <c r="I14" s="108">
        <f>'Fig3'!I$8</f>
        <v>0</v>
      </c>
      <c r="J14" s="121" t="str">
        <f>IF(I14&lt;&gt;0,SUM(I$12:I14)/COUNT(I$12:I14)," ")</f>
        <v xml:space="preserve"> </v>
      </c>
    </row>
    <row r="15" spans="1:10" x14ac:dyDescent="0.25">
      <c r="A15" s="107">
        <v>4</v>
      </c>
      <c r="B15" s="285">
        <f>'Fig4'!E$8</f>
        <v>0</v>
      </c>
      <c r="C15" s="286"/>
      <c r="D15" s="285">
        <f>'Fig4'!F$8</f>
        <v>0</v>
      </c>
      <c r="E15" s="286"/>
      <c r="F15" s="285">
        <f>'Fig4'!G$8</f>
        <v>0</v>
      </c>
      <c r="G15" s="286"/>
      <c r="H15" s="108">
        <f>'Fig4'!H$8</f>
        <v>0</v>
      </c>
      <c r="I15" s="108">
        <f>'Fig4'!I$8</f>
        <v>0</v>
      </c>
      <c r="J15" s="121" t="str">
        <f>IF(I15&lt;&gt;0,SUM(I$12:I15)/COUNT(I$12:I15)," ")</f>
        <v xml:space="preserve"> </v>
      </c>
    </row>
    <row r="16" spans="1:10" x14ac:dyDescent="0.25">
      <c r="A16" s="107">
        <v>5</v>
      </c>
      <c r="B16" s="285">
        <f>'Fig5'!E$8</f>
        <v>0</v>
      </c>
      <c r="C16" s="286"/>
      <c r="D16" s="285">
        <f>'Fig5'!F$8</f>
        <v>0</v>
      </c>
      <c r="E16" s="286"/>
      <c r="F16" s="285">
        <f>'Fig5'!G$8</f>
        <v>0</v>
      </c>
      <c r="G16" s="286"/>
      <c r="H16" s="108">
        <f>'Fig5'!H$8</f>
        <v>0</v>
      </c>
      <c r="I16" s="108">
        <f>'Fig5'!I$8</f>
        <v>0</v>
      </c>
      <c r="J16" s="121" t="str">
        <f>IF(I16&lt;&gt;0,SUM(I$12:I16)/COUNT(I$12:I16)," ")</f>
        <v xml:space="preserve"> </v>
      </c>
    </row>
    <row r="17" spans="1:10" x14ac:dyDescent="0.25">
      <c r="A17" s="107">
        <v>6</v>
      </c>
      <c r="B17" s="285">
        <f>'Fig6'!E$8</f>
        <v>0</v>
      </c>
      <c r="C17" s="286"/>
      <c r="D17" s="285">
        <f>'Fig6'!F$8</f>
        <v>0</v>
      </c>
      <c r="E17" s="286"/>
      <c r="F17" s="285">
        <f>'Fig6'!G$8</f>
        <v>0</v>
      </c>
      <c r="G17" s="286"/>
      <c r="H17" s="108">
        <f>'Fig6'!H$8</f>
        <v>0</v>
      </c>
      <c r="I17" s="108">
        <f>'Fig6'!I$8</f>
        <v>0</v>
      </c>
      <c r="J17" s="121" t="str">
        <f>IF(I17&lt;&gt;0,SUM(I$12:I17)/COUNT(I$12:I17)," ")</f>
        <v xml:space="preserve"> </v>
      </c>
    </row>
    <row r="18" spans="1:10" x14ac:dyDescent="0.25">
      <c r="A18" s="107">
        <v>7</v>
      </c>
      <c r="B18" s="285">
        <f>'Fig7'!E$8</f>
        <v>0</v>
      </c>
      <c r="C18" s="286"/>
      <c r="D18" s="285">
        <f>'Fig7'!F$8</f>
        <v>0</v>
      </c>
      <c r="E18" s="286"/>
      <c r="F18" s="285">
        <f>'Fig7'!G$8</f>
        <v>0</v>
      </c>
      <c r="G18" s="286"/>
      <c r="H18" s="108">
        <f>'Fig7'!H$8</f>
        <v>0</v>
      </c>
      <c r="I18" s="108">
        <f>'Fig7'!I$8</f>
        <v>0</v>
      </c>
      <c r="J18" s="121" t="str">
        <f>IF(I18&lt;&gt;0,SUM(I$12:I18)/COUNT(I$12:I18)," ")</f>
        <v xml:space="preserve"> </v>
      </c>
    </row>
    <row r="19" spans="1:10" x14ac:dyDescent="0.25">
      <c r="A19" s="107">
        <v>8</v>
      </c>
      <c r="B19" s="285">
        <f>'Fig8'!E$8</f>
        <v>0</v>
      </c>
      <c r="C19" s="286"/>
      <c r="D19" s="285">
        <f>'Fig8'!F$8</f>
        <v>0</v>
      </c>
      <c r="E19" s="286"/>
      <c r="F19" s="285">
        <f>'Fig8'!G$8</f>
        <v>0</v>
      </c>
      <c r="G19" s="286"/>
      <c r="H19" s="108">
        <f>'Fig8'!H$8</f>
        <v>0</v>
      </c>
      <c r="I19" s="108">
        <f>'Fig8'!I$8</f>
        <v>0</v>
      </c>
      <c r="J19" s="121" t="str">
        <f>IF(I19&lt;&gt;0,SUM(I$12:I19)/COUNT(I$12:I19)," ")</f>
        <v xml:space="preserve"> </v>
      </c>
    </row>
    <row r="20" spans="1:10" x14ac:dyDescent="0.25">
      <c r="A20" s="107">
        <v>9</v>
      </c>
      <c r="B20" s="285">
        <f>'Fig9'!E$8</f>
        <v>0</v>
      </c>
      <c r="C20" s="286"/>
      <c r="D20" s="285">
        <f>'Fig9'!F$8</f>
        <v>0</v>
      </c>
      <c r="E20" s="286"/>
      <c r="F20" s="285">
        <f>'Fig9'!G$8</f>
        <v>0</v>
      </c>
      <c r="G20" s="286"/>
      <c r="H20" s="108">
        <f>'Fig9'!H$8</f>
        <v>0</v>
      </c>
      <c r="I20" s="108">
        <f>'Fig9'!I$8</f>
        <v>0</v>
      </c>
      <c r="J20" s="121" t="str">
        <f>IF(I20&lt;&gt;0,SUM(I$12:I20)/COUNT(I$12:I20)," ")</f>
        <v xml:space="preserve"> </v>
      </c>
    </row>
    <row r="21" spans="1:10" x14ac:dyDescent="0.25">
      <c r="A21" s="107">
        <v>10</v>
      </c>
      <c r="B21" s="285">
        <f>'Fig10'!E$8</f>
        <v>0</v>
      </c>
      <c r="C21" s="286"/>
      <c r="D21" s="285">
        <f>'Fig10'!F$8</f>
        <v>0</v>
      </c>
      <c r="E21" s="286"/>
      <c r="F21" s="285">
        <f>'Fig10'!G$8</f>
        <v>0</v>
      </c>
      <c r="G21" s="286"/>
      <c r="H21" s="108">
        <f>'Fig10'!H$8</f>
        <v>0</v>
      </c>
      <c r="I21" s="108">
        <f>'Fig10'!I$8</f>
        <v>0</v>
      </c>
      <c r="J21" s="121" t="str">
        <f>IF(I21&lt;&gt;0,SUM(I$12:I21)/COUNT(I$12:I21)," ")</f>
        <v xml:space="preserve"> </v>
      </c>
    </row>
    <row r="22" spans="1:10" x14ac:dyDescent="0.25">
      <c r="A22" s="107">
        <v>11</v>
      </c>
      <c r="B22" s="285">
        <f>'Fig11'!E$8</f>
        <v>0</v>
      </c>
      <c r="C22" s="286"/>
      <c r="D22" s="285">
        <f>'Fig11'!F$8</f>
        <v>0</v>
      </c>
      <c r="E22" s="286"/>
      <c r="F22" s="285">
        <f>'Fig11'!G$8</f>
        <v>0</v>
      </c>
      <c r="G22" s="286"/>
      <c r="H22" s="108">
        <f>'Fig11'!H$8</f>
        <v>0</v>
      </c>
      <c r="I22" s="108">
        <f>'Fig11'!I$8</f>
        <v>0</v>
      </c>
      <c r="J22" s="121" t="str">
        <f>IF(I22&lt;&gt;0,SUM(I$12:I22)/COUNT(I$12:I22)," ")</f>
        <v xml:space="preserve"> </v>
      </c>
    </row>
    <row r="23" spans="1:10" x14ac:dyDescent="0.25">
      <c r="A23" s="107">
        <v>12</v>
      </c>
      <c r="B23" s="285">
        <f>'Fig12'!E$8</f>
        <v>0</v>
      </c>
      <c r="C23" s="286"/>
      <c r="D23" s="285">
        <f>'Fig12'!F$8</f>
        <v>0</v>
      </c>
      <c r="E23" s="286"/>
      <c r="F23" s="285">
        <f>'Fig12'!G$8</f>
        <v>0</v>
      </c>
      <c r="G23" s="286"/>
      <c r="H23" s="108">
        <f>'Fig12'!H$8</f>
        <v>0</v>
      </c>
      <c r="I23" s="108">
        <f>'Fig12'!I$8</f>
        <v>0</v>
      </c>
      <c r="J23" s="121" t="str">
        <f>IF(I23&lt;&gt;0,SUM(I$12:I23)/COUNT(I$12:I23)," ")</f>
        <v xml:space="preserve"> </v>
      </c>
    </row>
    <row r="24" spans="1:10" x14ac:dyDescent="0.25">
      <c r="A24" s="107">
        <v>13</v>
      </c>
      <c r="B24" s="285">
        <f>'Fig13'!E$8</f>
        <v>0</v>
      </c>
      <c r="C24" s="286"/>
      <c r="D24" s="285">
        <f>'Fig13'!F$8</f>
        <v>0</v>
      </c>
      <c r="E24" s="286"/>
      <c r="F24" s="285">
        <f>'Fig13'!G$8</f>
        <v>0</v>
      </c>
      <c r="G24" s="286"/>
      <c r="H24" s="108">
        <f>'Fig13'!H$8</f>
        <v>0</v>
      </c>
      <c r="I24" s="108">
        <f>'Fig13'!I$8</f>
        <v>0</v>
      </c>
      <c r="J24" s="121" t="str">
        <f>IF(I24&lt;&gt;0,SUM(I$12:I24)/COUNT(I$12:I24)," ")</f>
        <v xml:space="preserve"> </v>
      </c>
    </row>
    <row r="25" spans="1:10" x14ac:dyDescent="0.25">
      <c r="A25" s="107">
        <v>14</v>
      </c>
      <c r="B25" s="285">
        <f>'Fig14'!E$8</f>
        <v>0</v>
      </c>
      <c r="C25" s="286"/>
      <c r="D25" s="285">
        <f>'Fig14'!F$8</f>
        <v>0</v>
      </c>
      <c r="E25" s="286"/>
      <c r="F25" s="285">
        <f>'Fig14'!G$8</f>
        <v>0</v>
      </c>
      <c r="G25" s="286"/>
      <c r="H25" s="108">
        <f>'Fig14'!H$8</f>
        <v>0</v>
      </c>
      <c r="I25" s="108">
        <f>'Fig14'!I$8</f>
        <v>0</v>
      </c>
      <c r="J25" s="121" t="str">
        <f>IF(I25&lt;&gt;0,SUM(I$12:I25)/COUNT(I$12:I25)," ")</f>
        <v xml:space="preserve"> </v>
      </c>
    </row>
    <row r="26" spans="1:10" x14ac:dyDescent="0.25">
      <c r="A26" s="107">
        <v>15</v>
      </c>
      <c r="B26" s="285">
        <f>'Fig15'!E$8</f>
        <v>0</v>
      </c>
      <c r="C26" s="286"/>
      <c r="D26" s="285">
        <f>'Fig15'!F$8</f>
        <v>0</v>
      </c>
      <c r="E26" s="286"/>
      <c r="F26" s="285">
        <f>'Fig15'!G$8</f>
        <v>0</v>
      </c>
      <c r="G26" s="286"/>
      <c r="H26" s="108">
        <f>'Fig15'!H$8</f>
        <v>0</v>
      </c>
      <c r="I26" s="108">
        <f>'Fig15'!I$8</f>
        <v>0</v>
      </c>
      <c r="J26" s="121" t="str">
        <f>IF(I26&lt;&gt;0,SUM(I$12:I26)/COUNT(I$12:I26)," ")</f>
        <v xml:space="preserve"> </v>
      </c>
    </row>
    <row r="27" spans="1:10" x14ac:dyDescent="0.25">
      <c r="A27" s="107">
        <v>16</v>
      </c>
      <c r="B27" s="285">
        <f>'Fig16'!E$8</f>
        <v>0</v>
      </c>
      <c r="C27" s="286"/>
      <c r="D27" s="285">
        <f>'Fig16'!F$8</f>
        <v>0</v>
      </c>
      <c r="E27" s="286"/>
      <c r="F27" s="285">
        <f>'Fig16'!G$8</f>
        <v>0</v>
      </c>
      <c r="G27" s="286"/>
      <c r="H27" s="108">
        <f>'Fig16'!H$8</f>
        <v>0</v>
      </c>
      <c r="I27" s="108">
        <f>'Fig16'!I$8</f>
        <v>0</v>
      </c>
      <c r="J27" s="121" t="str">
        <f>IF(I27&lt;&gt;0,SUM(I$12:I27)/COUNT(I$12:I27)," ")</f>
        <v xml:space="preserve"> </v>
      </c>
    </row>
    <row r="28" spans="1:10" x14ac:dyDescent="0.25">
      <c r="A28" s="109"/>
      <c r="B28" s="110"/>
      <c r="C28" s="111"/>
      <c r="D28" s="110"/>
      <c r="E28" s="111"/>
      <c r="F28" s="110"/>
      <c r="G28" s="111"/>
      <c r="H28" s="110"/>
      <c r="I28" s="112"/>
      <c r="J28" s="112" t="str">
        <f>IF(I28&lt;&gt;0,SUM(I$12:I28)/COUNT(I$12:I28)," ")</f>
        <v xml:space="preserve"> </v>
      </c>
    </row>
    <row r="29" spans="1:10" x14ac:dyDescent="0.25">
      <c r="A29" s="98"/>
      <c r="B29" s="113"/>
      <c r="C29" s="114" t="s">
        <v>70</v>
      </c>
      <c r="D29" s="115"/>
      <c r="E29" s="114" t="s">
        <v>70</v>
      </c>
      <c r="F29" s="115"/>
      <c r="G29" s="114" t="s">
        <v>70</v>
      </c>
      <c r="H29" s="116"/>
      <c r="I29" s="100"/>
      <c r="J29" s="100" t="str">
        <f>IF(I29&lt;&gt;0,SUM(I$12:I29)/COUNT(I$12:I29)," ")</f>
        <v xml:space="preserve"> </v>
      </c>
    </row>
    <row r="30" spans="1:10" x14ac:dyDescent="0.25">
      <c r="A30" s="117"/>
      <c r="B30" s="108" t="s">
        <v>71</v>
      </c>
      <c r="C30" s="118" t="s">
        <v>72</v>
      </c>
      <c r="D30" s="111" t="s">
        <v>72</v>
      </c>
      <c r="E30" s="118" t="s">
        <v>72</v>
      </c>
      <c r="F30" s="111" t="s">
        <v>73</v>
      </c>
      <c r="G30" s="118" t="s">
        <v>72</v>
      </c>
      <c r="H30" s="115"/>
      <c r="I30" s="119"/>
      <c r="J30" s="119" t="str">
        <f>IF(I30&lt;&gt;0,SUM(I$12:I30)/COUNT(I$12:I30)," ")</f>
        <v xml:space="preserve"> </v>
      </c>
    </row>
    <row r="31" spans="1:10" x14ac:dyDescent="0.25">
      <c r="A31" s="107">
        <v>17</v>
      </c>
      <c r="B31" s="108">
        <f>'Fig17'!E$8</f>
        <v>0</v>
      </c>
      <c r="C31" s="108">
        <f>'Fig17'!F$8</f>
        <v>0</v>
      </c>
      <c r="D31" s="108">
        <f>'Fig17'!G$8</f>
        <v>0</v>
      </c>
      <c r="E31" s="108">
        <f>'Fig17'!H$8</f>
        <v>0</v>
      </c>
      <c r="F31" s="108">
        <f>'Fig17'!I$8</f>
        <v>0</v>
      </c>
      <c r="G31" s="108">
        <f>'Fig17'!J$8</f>
        <v>0</v>
      </c>
      <c r="H31" s="108">
        <f>'Fig17'!K$8</f>
        <v>0</v>
      </c>
      <c r="I31" s="108">
        <f>'Fig17'!L$8</f>
        <v>0</v>
      </c>
      <c r="J31" s="121" t="str">
        <f>IF(I31&lt;&gt;0,SUM(I$12:I31)/COUNT(I$12:I31)," ")</f>
        <v xml:space="preserve"> </v>
      </c>
    </row>
    <row r="32" spans="1:10" x14ac:dyDescent="0.25">
      <c r="A32" s="107">
        <v>18</v>
      </c>
      <c r="B32" s="108">
        <f>'Fig18'!E$8</f>
        <v>0</v>
      </c>
      <c r="C32" s="108">
        <f>'Fig18'!F$8</f>
        <v>0</v>
      </c>
      <c r="D32" s="108">
        <f>'Fig18'!G$8</f>
        <v>0</v>
      </c>
      <c r="E32" s="108">
        <f>'Fig18'!H$8</f>
        <v>0</v>
      </c>
      <c r="F32" s="108">
        <f>'Fig18'!I$8</f>
        <v>0</v>
      </c>
      <c r="G32" s="108">
        <f>'Fig18'!J$8</f>
        <v>0</v>
      </c>
      <c r="H32" s="108">
        <f>'Fig18'!K$8</f>
        <v>0</v>
      </c>
      <c r="I32" s="108">
        <f>'Fig18'!L$8</f>
        <v>0</v>
      </c>
      <c r="J32" s="121" t="str">
        <f>IF(I32&lt;&gt;0,SUM(I$12:I32)/COUNT(I$12:I32)," ")</f>
        <v xml:space="preserve"> </v>
      </c>
    </row>
    <row r="33" spans="1:10" x14ac:dyDescent="0.25">
      <c r="A33" s="107">
        <v>19</v>
      </c>
      <c r="B33" s="108">
        <f>'Fig19'!E$8</f>
        <v>0</v>
      </c>
      <c r="C33" s="108">
        <f>'Fig19'!F$8</f>
        <v>0</v>
      </c>
      <c r="D33" s="108">
        <f>'Fig19'!G$8</f>
        <v>0</v>
      </c>
      <c r="E33" s="108">
        <f>'Fig19'!H$8</f>
        <v>0</v>
      </c>
      <c r="F33" s="108">
        <f>'Fig19'!I$8</f>
        <v>0</v>
      </c>
      <c r="G33" s="108">
        <f>'Fig19'!J$8</f>
        <v>0</v>
      </c>
      <c r="H33" s="108">
        <f>'Fig19'!K$8</f>
        <v>0</v>
      </c>
      <c r="I33" s="108">
        <f>'Fig19'!L$8</f>
        <v>0</v>
      </c>
      <c r="J33" s="121" t="str">
        <f>IF(I33&lt;&gt;0,SUM(I$12:I33)/COUNT(I$12:I33)," ")</f>
        <v xml:space="preserve"> </v>
      </c>
    </row>
    <row r="34" spans="1:10" x14ac:dyDescent="0.25">
      <c r="A34" s="107">
        <v>20</v>
      </c>
      <c r="B34" s="108">
        <f>'Fig20'!E$8</f>
        <v>0</v>
      </c>
      <c r="C34" s="108">
        <f>'Fig20'!F$8</f>
        <v>0</v>
      </c>
      <c r="D34" s="108">
        <f>'Fig20'!G$8</f>
        <v>0</v>
      </c>
      <c r="E34" s="108">
        <f>'Fig20'!H$8</f>
        <v>0</v>
      </c>
      <c r="F34" s="108">
        <f>'Fig20'!I$8</f>
        <v>0</v>
      </c>
      <c r="G34" s="108">
        <f>'Fig20'!J$8</f>
        <v>0</v>
      </c>
      <c r="H34" s="108">
        <f>'Fig20'!K$8</f>
        <v>0</v>
      </c>
      <c r="I34" s="108">
        <f>'Fig20'!L$8</f>
        <v>0</v>
      </c>
      <c r="J34" s="121" t="str">
        <f>IF(I34&lt;&gt;0,SUM(I$12:I34)/COUNT(I$12:I34)," ")</f>
        <v xml:space="preserve"> </v>
      </c>
    </row>
    <row r="35" spans="1:10" x14ac:dyDescent="0.25">
      <c r="A35" s="107">
        <v>21</v>
      </c>
      <c r="B35" s="108">
        <f>'Fig21'!E$8</f>
        <v>0</v>
      </c>
      <c r="C35" s="108">
        <f>'Fig21'!F$8</f>
        <v>0</v>
      </c>
      <c r="D35" s="108">
        <f>'Fig21'!G$8</f>
        <v>0</v>
      </c>
      <c r="E35" s="108">
        <f>'Fig21'!H$8</f>
        <v>0</v>
      </c>
      <c r="F35" s="108">
        <f>'Fig21'!I$8</f>
        <v>0</v>
      </c>
      <c r="G35" s="108">
        <f>'Fig21'!J$8</f>
        <v>0</v>
      </c>
      <c r="H35" s="108">
        <f>'Fig21'!K$8</f>
        <v>0</v>
      </c>
      <c r="I35" s="108">
        <f>'Fig21'!L$8</f>
        <v>0</v>
      </c>
      <c r="J35" s="121" t="str">
        <f>IF(I35&lt;&gt;0,SUM(I$12:I35)/COUNT(I$12:I35)," ")</f>
        <v xml:space="preserve"> </v>
      </c>
    </row>
    <row r="36" spans="1:10" x14ac:dyDescent="0.25">
      <c r="A36" s="107">
        <v>22</v>
      </c>
      <c r="B36" s="108">
        <f>'Fig22'!E$8</f>
        <v>0</v>
      </c>
      <c r="C36" s="108">
        <f>'Fig22'!F$8</f>
        <v>0</v>
      </c>
      <c r="D36" s="108">
        <f>'Fig22'!G$8</f>
        <v>0</v>
      </c>
      <c r="E36" s="108">
        <f>'Fig22'!H$8</f>
        <v>0</v>
      </c>
      <c r="F36" s="108">
        <f>'Fig22'!I$8</f>
        <v>0</v>
      </c>
      <c r="G36" s="108">
        <f>'Fig22'!J$8</f>
        <v>0</v>
      </c>
      <c r="H36" s="108">
        <f>'Fig22'!K$8</f>
        <v>0</v>
      </c>
      <c r="I36" s="108">
        <f>'Fig22'!L$8</f>
        <v>0</v>
      </c>
      <c r="J36" s="121" t="str">
        <f>IF(I36&lt;&gt;0,SUM(I$12:I36)/COUNT(I$12:I36)," ")</f>
        <v xml:space="preserve"> </v>
      </c>
    </row>
    <row r="37" spans="1:10" x14ac:dyDescent="0.25">
      <c r="A37" s="107">
        <v>23</v>
      </c>
      <c r="B37" s="108">
        <f>'Fig23'!E$8</f>
        <v>0</v>
      </c>
      <c r="C37" s="108">
        <f>'Fig23'!F$8</f>
        <v>0</v>
      </c>
      <c r="D37" s="108">
        <f>'Fig23'!G$8</f>
        <v>0</v>
      </c>
      <c r="E37" s="108">
        <f>'Fig23'!H$8</f>
        <v>0</v>
      </c>
      <c r="F37" s="108">
        <f>'Fig23'!I$8</f>
        <v>0</v>
      </c>
      <c r="G37" s="108">
        <f>'Fig23'!J$8</f>
        <v>0</v>
      </c>
      <c r="H37" s="108">
        <f>'Fig23'!K$8</f>
        <v>0</v>
      </c>
      <c r="I37" s="108">
        <f>'Fig23'!L$8</f>
        <v>0</v>
      </c>
      <c r="J37" s="121" t="str">
        <f>IF(I37&lt;&gt;0,SUM(I$12:I37)/COUNT(I$12:I37)," ")</f>
        <v xml:space="preserve"> </v>
      </c>
    </row>
    <row r="38" spans="1:10" x14ac:dyDescent="0.25">
      <c r="A38" s="107">
        <v>24</v>
      </c>
      <c r="B38" s="108">
        <f>'Fig24'!E$8</f>
        <v>0</v>
      </c>
      <c r="C38" s="108">
        <f>'Fig24'!F$8</f>
        <v>0</v>
      </c>
      <c r="D38" s="108">
        <f>'Fig24'!G$8</f>
        <v>0</v>
      </c>
      <c r="E38" s="108">
        <f>'Fig24'!H$8</f>
        <v>0</v>
      </c>
      <c r="F38" s="108">
        <f>'Fig24'!I$8</f>
        <v>0</v>
      </c>
      <c r="G38" s="108">
        <f>'Fig24'!J$8</f>
        <v>0</v>
      </c>
      <c r="H38" s="108">
        <f>'Fig24'!K$8</f>
        <v>0</v>
      </c>
      <c r="I38" s="108">
        <f>'Fig24'!L$8</f>
        <v>0</v>
      </c>
      <c r="J38" s="121" t="str">
        <f>IF(I38&lt;&gt;0,SUM(I$12:I38)/COUNT(I$12:I38)," ")</f>
        <v xml:space="preserve"> </v>
      </c>
    </row>
    <row r="39" spans="1:10" x14ac:dyDescent="0.25">
      <c r="A39" s="109"/>
      <c r="B39" s="110"/>
      <c r="C39" s="110"/>
      <c r="D39" s="110"/>
      <c r="E39" s="110"/>
      <c r="F39" s="287" t="s">
        <v>74</v>
      </c>
      <c r="G39" s="288"/>
      <c r="H39" s="153">
        <f>SUM(H12:H38)</f>
        <v>0</v>
      </c>
      <c r="I39" s="108">
        <f>SUM(I12:I38)</f>
        <v>0</v>
      </c>
      <c r="J39" s="100"/>
    </row>
    <row r="40" spans="1:10" x14ac:dyDescent="0.25">
      <c r="A40" s="98"/>
      <c r="B40" s="99"/>
      <c r="C40" s="99"/>
      <c r="D40" s="99"/>
      <c r="E40" s="99"/>
      <c r="F40" s="110"/>
      <c r="G40" s="120"/>
      <c r="H40" s="108" t="s">
        <v>75</v>
      </c>
      <c r="I40" s="121">
        <f>I39/24</f>
        <v>0</v>
      </c>
      <c r="J40" s="100"/>
    </row>
    <row r="41" spans="1:10" x14ac:dyDescent="0.25">
      <c r="A41" s="98" t="s">
        <v>76</v>
      </c>
      <c r="B41" s="99"/>
      <c r="C41" s="99"/>
      <c r="D41" s="99"/>
      <c r="E41" s="99"/>
      <c r="F41" s="99"/>
      <c r="G41" s="99"/>
      <c r="H41" s="99"/>
      <c r="I41" s="99"/>
      <c r="J41" s="100"/>
    </row>
    <row r="42" spans="1:10" x14ac:dyDescent="0.25">
      <c r="A42" s="98" t="s">
        <v>77</v>
      </c>
      <c r="B42" s="99"/>
      <c r="C42" s="99"/>
      <c r="D42" s="99"/>
      <c r="E42" s="99"/>
      <c r="F42" s="99"/>
      <c r="G42" s="99"/>
      <c r="H42" s="99"/>
      <c r="I42" s="99"/>
      <c r="J42" s="100"/>
    </row>
    <row r="43" spans="1:10" x14ac:dyDescent="0.25">
      <c r="A43" s="98" t="s">
        <v>78</v>
      </c>
      <c r="B43" s="99"/>
      <c r="C43" s="99"/>
      <c r="D43" s="99"/>
      <c r="E43" s="99"/>
      <c r="F43" s="99"/>
      <c r="G43" s="99"/>
      <c r="H43" s="99"/>
      <c r="I43" s="99"/>
      <c r="J43" s="100"/>
    </row>
    <row r="44" spans="1:10" x14ac:dyDescent="0.25">
      <c r="A44" s="98" t="s">
        <v>79</v>
      </c>
      <c r="B44" s="99"/>
      <c r="C44" s="99"/>
      <c r="D44" s="99"/>
      <c r="E44" s="99"/>
      <c r="F44" s="99"/>
      <c r="G44" s="99"/>
      <c r="H44" s="99"/>
      <c r="I44" s="99"/>
      <c r="J44" s="100"/>
    </row>
    <row r="45" spans="1:10" x14ac:dyDescent="0.25">
      <c r="A45" s="98"/>
      <c r="B45" s="99"/>
      <c r="C45" s="99"/>
      <c r="D45" s="99"/>
      <c r="E45" s="99"/>
      <c r="F45" s="99"/>
      <c r="G45" s="99"/>
      <c r="H45" s="99"/>
      <c r="I45" s="99"/>
      <c r="J45" s="100"/>
    </row>
    <row r="46" spans="1:10" ht="15.75" thickBot="1" x14ac:dyDescent="0.3">
      <c r="A46" s="98"/>
      <c r="B46" s="122" t="s">
        <v>32</v>
      </c>
      <c r="C46" s="99"/>
      <c r="D46" s="99"/>
      <c r="E46" s="99"/>
      <c r="F46" s="99" t="s">
        <v>40</v>
      </c>
      <c r="G46" s="99"/>
      <c r="H46" s="99"/>
      <c r="I46" s="99"/>
      <c r="J46" s="100"/>
    </row>
    <row r="47" spans="1:10" ht="15.75" thickBot="1" x14ac:dyDescent="0.3">
      <c r="A47" s="98"/>
      <c r="B47" s="278" t="str">
        <f>IF(ISBLANK(Résultats!C4),"",Résultats!C4)</f>
        <v/>
      </c>
      <c r="C47" s="279"/>
      <c r="D47" s="99"/>
      <c r="E47" s="99"/>
      <c r="F47" s="201"/>
      <c r="G47" s="202"/>
      <c r="H47" s="203"/>
      <c r="I47" s="99"/>
      <c r="J47" s="100"/>
    </row>
    <row r="48" spans="1:10" x14ac:dyDescent="0.25">
      <c r="A48" s="98"/>
      <c r="B48" s="99"/>
      <c r="C48" s="99"/>
      <c r="D48" s="99"/>
      <c r="E48" s="99"/>
      <c r="F48" s="204"/>
      <c r="G48" s="205"/>
      <c r="H48" s="206"/>
      <c r="I48" s="99"/>
      <c r="J48" s="100"/>
    </row>
    <row r="49" spans="1:10" x14ac:dyDescent="0.25">
      <c r="A49" s="98"/>
      <c r="B49" s="99"/>
      <c r="C49" s="99"/>
      <c r="D49" s="99"/>
      <c r="E49" s="99"/>
      <c r="F49" s="204"/>
      <c r="G49" s="205"/>
      <c r="H49" s="206"/>
      <c r="I49" s="99"/>
      <c r="J49" s="100"/>
    </row>
    <row r="50" spans="1:10" ht="15.75" thickBot="1" x14ac:dyDescent="0.3">
      <c r="A50" s="98"/>
      <c r="B50" s="99"/>
      <c r="C50" s="99"/>
      <c r="D50" s="99"/>
      <c r="E50" s="99"/>
      <c r="F50" s="207"/>
      <c r="G50" s="208"/>
      <c r="H50" s="209"/>
      <c r="I50" s="99"/>
      <c r="J50" s="100"/>
    </row>
    <row r="51" spans="1:10" ht="15.75" thickBot="1" x14ac:dyDescent="0.3">
      <c r="A51" s="181" t="s">
        <v>43</v>
      </c>
      <c r="B51" s="122"/>
      <c r="C51" s="122"/>
      <c r="D51" s="122"/>
      <c r="E51" s="122"/>
      <c r="F51" s="122"/>
      <c r="G51" s="122"/>
      <c r="H51" s="122"/>
      <c r="I51" s="122"/>
      <c r="J51" s="123"/>
    </row>
  </sheetData>
  <sheetProtection algorithmName="SHA-512" hashValue="ulCKF7piojWfFx/YA+EwIhKuL9n1A/rN06BSYV4nz8/5VG02iyZKTVvmkdOy49HjGcfgEhjsTGDPMBQ1/zLhlQ==" saltValue="s9/ItwJ9xM87klG1H3TVkw==" spinCount="100000" sheet="1" objects="1" scenarios="1"/>
  <mergeCells count="61">
    <mergeCell ref="C4:G4"/>
    <mergeCell ref="I4:J4"/>
    <mergeCell ref="A1:J1"/>
    <mergeCell ref="B2:G2"/>
    <mergeCell ref="I2:J2"/>
    <mergeCell ref="C3:G3"/>
    <mergeCell ref="I3:J3"/>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 ref="B23:C23"/>
    <mergeCell ref="D23:E23"/>
    <mergeCell ref="F23:G23"/>
    <mergeCell ref="B24:C24"/>
    <mergeCell ref="D24:E24"/>
    <mergeCell ref="F24:G24"/>
    <mergeCell ref="B25:C25"/>
    <mergeCell ref="D25:E25"/>
    <mergeCell ref="F25:G25"/>
    <mergeCell ref="B26:C26"/>
    <mergeCell ref="D26:E26"/>
    <mergeCell ref="F26:G26"/>
    <mergeCell ref="B27:C27"/>
    <mergeCell ref="D27:E27"/>
    <mergeCell ref="F27:G27"/>
    <mergeCell ref="F39:G39"/>
    <mergeCell ref="B47:C47"/>
    <mergeCell ref="F47:H50"/>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50DD8-1D16-4F33-B53F-684550591410}">
  <sheetPr>
    <tabColor rgb="FF00B0F0"/>
  </sheetPr>
  <dimension ref="A1:J51"/>
  <sheetViews>
    <sheetView topLeftCell="A10" workbookViewId="0">
      <selection activeCell="H31" sqref="H31"/>
    </sheetView>
  </sheetViews>
  <sheetFormatPr baseColWidth="10" defaultColWidth="10.7109375" defaultRowHeight="15" x14ac:dyDescent="0.25"/>
  <cols>
    <col min="1" max="1" width="14.42578125" customWidth="1"/>
    <col min="8" max="8" width="17" bestFit="1" customWidth="1"/>
  </cols>
  <sheetData>
    <row r="1" spans="1:10" ht="112.5" customHeight="1" thickBot="1" x14ac:dyDescent="0.3">
      <c r="A1" s="297" t="s">
        <v>55</v>
      </c>
      <c r="B1" s="298"/>
      <c r="C1" s="298"/>
      <c r="D1" s="298"/>
      <c r="E1" s="298"/>
      <c r="F1" s="298"/>
      <c r="G1" s="298"/>
      <c r="H1" s="298"/>
      <c r="I1" s="298"/>
      <c r="J1" s="299"/>
    </row>
    <row r="2" spans="1:10" ht="15.75" thickBot="1" x14ac:dyDescent="0.3">
      <c r="A2" s="124" t="s">
        <v>56</v>
      </c>
      <c r="B2" s="291" t="str">
        <f>IF(ISBLANK(Résultats!A15),"",Résultats!A15)</f>
        <v/>
      </c>
      <c r="C2" s="292"/>
      <c r="D2" s="292"/>
      <c r="E2" s="292"/>
      <c r="F2" s="292"/>
      <c r="G2" s="293"/>
      <c r="H2" s="125" t="s">
        <v>57</v>
      </c>
      <c r="I2" s="289" t="str">
        <f>IF(ISBLANK(Résultats!D15),"",Résultats!D15)</f>
        <v/>
      </c>
      <c r="J2" s="290"/>
    </row>
    <row r="3" spans="1:10" ht="15.75" thickBot="1" x14ac:dyDescent="0.3">
      <c r="A3" s="124" t="s">
        <v>58</v>
      </c>
      <c r="B3" s="125"/>
      <c r="C3" s="289" t="str">
        <f>IF(ISBLANK(Résultats!G15),"",Résultats!G15)</f>
        <v/>
      </c>
      <c r="D3" s="294"/>
      <c r="E3" s="294"/>
      <c r="F3" s="294"/>
      <c r="G3" s="290"/>
      <c r="H3" s="125" t="s">
        <v>59</v>
      </c>
      <c r="I3" s="289" t="str">
        <f>IF(Résultats!F15="X"," moins de 21 ans","")</f>
        <v/>
      </c>
      <c r="J3" s="290"/>
    </row>
    <row r="4" spans="1:10" ht="15.75" thickBot="1" x14ac:dyDescent="0.3">
      <c r="A4" s="124" t="s">
        <v>29</v>
      </c>
      <c r="B4" s="125"/>
      <c r="C4" s="289" t="str">
        <f>IF(ISBLANK(Résultats!C2),"",Résultats!C2)</f>
        <v xml:space="preserve"> </v>
      </c>
      <c r="D4" s="294"/>
      <c r="E4" s="294"/>
      <c r="F4" s="294"/>
      <c r="G4" s="290"/>
      <c r="H4" s="125" t="s">
        <v>60</v>
      </c>
      <c r="I4" s="289" t="str">
        <f>IF(ISBLANK(Résultats!J2),"",Résultats!J2)</f>
        <v/>
      </c>
      <c r="J4" s="290"/>
    </row>
    <row r="5" spans="1:10" x14ac:dyDescent="0.25">
      <c r="A5" s="124" t="s">
        <v>61</v>
      </c>
      <c r="B5" s="125"/>
      <c r="C5" s="125"/>
      <c r="D5" s="125"/>
      <c r="E5" s="125"/>
      <c r="F5" s="125"/>
      <c r="G5" s="125"/>
      <c r="H5" s="125"/>
      <c r="I5" s="125"/>
      <c r="J5" s="126"/>
    </row>
    <row r="6" spans="1:10" x14ac:dyDescent="0.25">
      <c r="A6" s="124" t="s">
        <v>62</v>
      </c>
      <c r="B6" s="125"/>
      <c r="C6" s="125"/>
      <c r="D6" s="125"/>
      <c r="E6" s="125"/>
      <c r="F6" s="125"/>
      <c r="G6" s="125"/>
      <c r="H6" s="125"/>
      <c r="I6" s="125"/>
      <c r="J6" s="126"/>
    </row>
    <row r="7" spans="1:10" x14ac:dyDescent="0.25">
      <c r="A7" s="124" t="s">
        <v>63</v>
      </c>
      <c r="B7" s="125"/>
      <c r="C7" s="125"/>
      <c r="D7" s="125"/>
      <c r="E7" s="125"/>
      <c r="F7" s="125"/>
      <c r="G7" s="125"/>
      <c r="H7" s="125"/>
      <c r="I7" s="125"/>
      <c r="J7" s="126"/>
    </row>
    <row r="8" spans="1:10" x14ac:dyDescent="0.25">
      <c r="A8" s="124" t="s">
        <v>64</v>
      </c>
      <c r="B8" s="125"/>
      <c r="C8" s="125"/>
      <c r="D8" s="125"/>
      <c r="E8" s="125"/>
      <c r="F8" s="125"/>
      <c r="G8" s="125"/>
      <c r="H8" s="125"/>
      <c r="I8" s="125"/>
      <c r="J8" s="126"/>
    </row>
    <row r="9" spans="1:10" x14ac:dyDescent="0.25">
      <c r="A9" s="124" t="s">
        <v>65</v>
      </c>
      <c r="B9" s="125"/>
      <c r="C9" s="125"/>
      <c r="D9" s="125"/>
      <c r="E9" s="125"/>
      <c r="F9" s="125"/>
      <c r="G9" s="125"/>
      <c r="H9" s="125"/>
      <c r="I9" s="125"/>
      <c r="J9" s="126"/>
    </row>
    <row r="10" spans="1:10" x14ac:dyDescent="0.25">
      <c r="A10" s="127" t="s">
        <v>66</v>
      </c>
      <c r="B10" s="128"/>
      <c r="C10" s="128"/>
      <c r="D10" s="128"/>
      <c r="E10" s="128"/>
      <c r="F10" s="128"/>
      <c r="G10" s="128"/>
      <c r="H10" s="128"/>
      <c r="I10" s="128"/>
      <c r="J10" s="126"/>
    </row>
    <row r="11" spans="1:10" ht="60" x14ac:dyDescent="0.25">
      <c r="A11" s="129" t="s">
        <v>67</v>
      </c>
      <c r="B11" s="300" t="s">
        <v>44</v>
      </c>
      <c r="C11" s="301"/>
      <c r="D11" s="300" t="s">
        <v>45</v>
      </c>
      <c r="E11" s="301"/>
      <c r="F11" s="300" t="s">
        <v>46</v>
      </c>
      <c r="G11" s="301"/>
      <c r="H11" s="130" t="s">
        <v>47</v>
      </c>
      <c r="I11" s="131" t="s">
        <v>68</v>
      </c>
      <c r="J11" s="132" t="s">
        <v>69</v>
      </c>
    </row>
    <row r="12" spans="1:10" x14ac:dyDescent="0.25">
      <c r="A12" s="133">
        <v>1</v>
      </c>
      <c r="B12" s="302">
        <f>'Fig1'!E$9</f>
        <v>0</v>
      </c>
      <c r="C12" s="303"/>
      <c r="D12" s="302">
        <f>'Fig1'!F$9</f>
        <v>0</v>
      </c>
      <c r="E12" s="303"/>
      <c r="F12" s="302">
        <f>'Fig1'!G$9</f>
        <v>0</v>
      </c>
      <c r="G12" s="303"/>
      <c r="H12" s="134">
        <f>'Fig1'!H$9</f>
        <v>0</v>
      </c>
      <c r="I12" s="135">
        <f>'Fig1'!I$9</f>
        <v>0</v>
      </c>
      <c r="J12" s="149" t="str">
        <f>IF( I13=0," ",I12)</f>
        <v xml:space="preserve"> </v>
      </c>
    </row>
    <row r="13" spans="1:10" x14ac:dyDescent="0.25">
      <c r="A13" s="133">
        <v>2</v>
      </c>
      <c r="B13" s="302">
        <f>'Fig2'!E$9</f>
        <v>0</v>
      </c>
      <c r="C13" s="303"/>
      <c r="D13" s="302">
        <f>'Fig2'!F$9</f>
        <v>0</v>
      </c>
      <c r="E13" s="303"/>
      <c r="F13" s="302">
        <f>'Fig2'!G$9</f>
        <v>0</v>
      </c>
      <c r="G13" s="303"/>
      <c r="H13" s="134">
        <f>'Fig2'!H$9</f>
        <v>0</v>
      </c>
      <c r="I13" s="135">
        <f>'Fig2'!I$9</f>
        <v>0</v>
      </c>
      <c r="J13" s="149" t="str">
        <f>IF(I13&lt;&gt;0,SUM(I$12:I13)/COUNT(I$12:I13)," ")</f>
        <v xml:space="preserve"> </v>
      </c>
    </row>
    <row r="14" spans="1:10" x14ac:dyDescent="0.25">
      <c r="A14" s="133">
        <v>3</v>
      </c>
      <c r="B14" s="302">
        <f>'Fig3'!E$9</f>
        <v>0</v>
      </c>
      <c r="C14" s="303"/>
      <c r="D14" s="302">
        <f>'Fig3'!F$9</f>
        <v>0</v>
      </c>
      <c r="E14" s="303"/>
      <c r="F14" s="302">
        <f>'Fig3'!G$9</f>
        <v>0</v>
      </c>
      <c r="G14" s="303"/>
      <c r="H14" s="134">
        <f>'Fig3'!H$9</f>
        <v>0</v>
      </c>
      <c r="I14" s="135">
        <f>'Fig3'!I$9</f>
        <v>0</v>
      </c>
      <c r="J14" s="149" t="str">
        <f>IF(I14&lt;&gt;0,SUM(I$12:I14)/COUNT(I$12:I14)," ")</f>
        <v xml:space="preserve"> </v>
      </c>
    </row>
    <row r="15" spans="1:10" x14ac:dyDescent="0.25">
      <c r="A15" s="133">
        <v>4</v>
      </c>
      <c r="B15" s="302">
        <f>'Fig4'!E$9</f>
        <v>0</v>
      </c>
      <c r="C15" s="303"/>
      <c r="D15" s="302">
        <f>'Fig4'!F$9</f>
        <v>0</v>
      </c>
      <c r="E15" s="303"/>
      <c r="F15" s="302">
        <f>'Fig4'!G$9</f>
        <v>0</v>
      </c>
      <c r="G15" s="303"/>
      <c r="H15" s="134">
        <f>'Fig4'!H$9</f>
        <v>0</v>
      </c>
      <c r="I15" s="135">
        <f>'Fig4'!I$9</f>
        <v>0</v>
      </c>
      <c r="J15" s="149" t="str">
        <f>IF(I15&lt;&gt;0,SUM(I$12:I15)/COUNT(I$12:I15)," ")</f>
        <v xml:space="preserve"> </v>
      </c>
    </row>
    <row r="16" spans="1:10" x14ac:dyDescent="0.25">
      <c r="A16" s="133">
        <v>5</v>
      </c>
      <c r="B16" s="302">
        <f>'Fig5'!E$9</f>
        <v>0</v>
      </c>
      <c r="C16" s="303"/>
      <c r="D16" s="302">
        <f>'Fig5'!F$9</f>
        <v>0</v>
      </c>
      <c r="E16" s="303"/>
      <c r="F16" s="302">
        <f>'Fig5'!G$9</f>
        <v>0</v>
      </c>
      <c r="G16" s="303"/>
      <c r="H16" s="134">
        <f>'Fig5'!H$9</f>
        <v>0</v>
      </c>
      <c r="I16" s="135">
        <f>'Fig5'!I$9</f>
        <v>0</v>
      </c>
      <c r="J16" s="149" t="str">
        <f>IF(I16&lt;&gt;0,SUM(I$12:I16)/COUNT(I$12:I16)," ")</f>
        <v xml:space="preserve"> </v>
      </c>
    </row>
    <row r="17" spans="1:10" x14ac:dyDescent="0.25">
      <c r="A17" s="133">
        <v>6</v>
      </c>
      <c r="B17" s="302">
        <f>'Fig6'!E$9</f>
        <v>0</v>
      </c>
      <c r="C17" s="303"/>
      <c r="D17" s="302">
        <f>'Fig6'!F$9</f>
        <v>0</v>
      </c>
      <c r="E17" s="303"/>
      <c r="F17" s="302">
        <f>'Fig6'!G$9</f>
        <v>0</v>
      </c>
      <c r="G17" s="303"/>
      <c r="H17" s="134">
        <f>'Fig6'!H$9</f>
        <v>0</v>
      </c>
      <c r="I17" s="135">
        <f>'Fig6'!I$9</f>
        <v>0</v>
      </c>
      <c r="J17" s="149" t="str">
        <f>IF(I17&lt;&gt;0,SUM(I$12:I17)/COUNT(I$12:I17)," ")</f>
        <v xml:space="preserve"> </v>
      </c>
    </row>
    <row r="18" spans="1:10" x14ac:dyDescent="0.25">
      <c r="A18" s="133">
        <v>7</v>
      </c>
      <c r="B18" s="302">
        <f>'Fig7'!E$9</f>
        <v>0</v>
      </c>
      <c r="C18" s="303"/>
      <c r="D18" s="302">
        <f>'Fig7'!F$9</f>
        <v>0</v>
      </c>
      <c r="E18" s="303"/>
      <c r="F18" s="302">
        <f>'Fig7'!G$9</f>
        <v>0</v>
      </c>
      <c r="G18" s="303"/>
      <c r="H18" s="134">
        <f>'Fig7'!H$9</f>
        <v>0</v>
      </c>
      <c r="I18" s="135">
        <f>'Fig7'!I$9</f>
        <v>0</v>
      </c>
      <c r="J18" s="149" t="str">
        <f>IF(I18&lt;&gt;0,SUM(I$12:I18)/COUNT(I$12:I18)," ")</f>
        <v xml:space="preserve"> </v>
      </c>
    </row>
    <row r="19" spans="1:10" x14ac:dyDescent="0.25">
      <c r="A19" s="133">
        <v>8</v>
      </c>
      <c r="B19" s="302">
        <f>'Fig8'!E$9</f>
        <v>0</v>
      </c>
      <c r="C19" s="303"/>
      <c r="D19" s="302">
        <f>'Fig8'!F$9</f>
        <v>0</v>
      </c>
      <c r="E19" s="303"/>
      <c r="F19" s="302">
        <f>'Fig8'!G$9</f>
        <v>0</v>
      </c>
      <c r="G19" s="303"/>
      <c r="H19" s="134">
        <f>'Fig8'!H$9</f>
        <v>0</v>
      </c>
      <c r="I19" s="135">
        <f>'Fig8'!I$9</f>
        <v>0</v>
      </c>
      <c r="J19" s="149" t="str">
        <f>IF(I19&lt;&gt;0,SUM(I$12:I19)/COUNT(I$12:I19)," ")</f>
        <v xml:space="preserve"> </v>
      </c>
    </row>
    <row r="20" spans="1:10" x14ac:dyDescent="0.25">
      <c r="A20" s="133">
        <v>9</v>
      </c>
      <c r="B20" s="302">
        <f>'Fig9'!E$9</f>
        <v>0</v>
      </c>
      <c r="C20" s="303"/>
      <c r="D20" s="302">
        <f>'Fig9'!F$9</f>
        <v>0</v>
      </c>
      <c r="E20" s="303"/>
      <c r="F20" s="302">
        <f>'Fig9'!G$9</f>
        <v>0</v>
      </c>
      <c r="G20" s="303"/>
      <c r="H20" s="134">
        <f>'Fig9'!H$9</f>
        <v>0</v>
      </c>
      <c r="I20" s="135">
        <f>'Fig9'!I$9</f>
        <v>0</v>
      </c>
      <c r="J20" s="149" t="str">
        <f>IF(I20&lt;&gt;0,SUM(I$12:I20)/COUNT(I$12:I20)," ")</f>
        <v xml:space="preserve"> </v>
      </c>
    </row>
    <row r="21" spans="1:10" x14ac:dyDescent="0.25">
      <c r="A21" s="133">
        <v>10</v>
      </c>
      <c r="B21" s="302">
        <f>'Fig10'!E$9</f>
        <v>0</v>
      </c>
      <c r="C21" s="303"/>
      <c r="D21" s="302">
        <f>'Fig10'!F$9</f>
        <v>0</v>
      </c>
      <c r="E21" s="303"/>
      <c r="F21" s="302">
        <f>'Fig10'!G$9</f>
        <v>0</v>
      </c>
      <c r="G21" s="303"/>
      <c r="H21" s="134">
        <f>'Fig10'!H$9</f>
        <v>0</v>
      </c>
      <c r="I21" s="135">
        <f>'Fig10'!I$9</f>
        <v>0</v>
      </c>
      <c r="J21" s="149" t="str">
        <f>IF(I21&lt;&gt;0,SUM(I$12:I21)/COUNT(I$12:I21)," ")</f>
        <v xml:space="preserve"> </v>
      </c>
    </row>
    <row r="22" spans="1:10" x14ac:dyDescent="0.25">
      <c r="A22" s="133">
        <v>11</v>
      </c>
      <c r="B22" s="302">
        <f>'Fig11'!E$9</f>
        <v>0</v>
      </c>
      <c r="C22" s="303"/>
      <c r="D22" s="302">
        <f>'Fig11'!F$9</f>
        <v>0</v>
      </c>
      <c r="E22" s="303"/>
      <c r="F22" s="302">
        <f>'Fig11'!G$9</f>
        <v>0</v>
      </c>
      <c r="G22" s="303"/>
      <c r="H22" s="134">
        <f>'Fig11'!H$9</f>
        <v>0</v>
      </c>
      <c r="I22" s="135">
        <f>'Fig11'!I$9</f>
        <v>0</v>
      </c>
      <c r="J22" s="149" t="str">
        <f>IF(I22&lt;&gt;0,SUM(I$12:I22)/COUNT(I$12:I22)," ")</f>
        <v xml:space="preserve"> </v>
      </c>
    </row>
    <row r="23" spans="1:10" x14ac:dyDescent="0.25">
      <c r="A23" s="133">
        <v>12</v>
      </c>
      <c r="B23" s="302">
        <f>'Fig12'!E$9</f>
        <v>0</v>
      </c>
      <c r="C23" s="303"/>
      <c r="D23" s="302">
        <f>'Fig12'!F$9</f>
        <v>0</v>
      </c>
      <c r="E23" s="303"/>
      <c r="F23" s="302">
        <f>'Fig12'!G$9</f>
        <v>0</v>
      </c>
      <c r="G23" s="303"/>
      <c r="H23" s="134">
        <f>'Fig12'!H$9</f>
        <v>0</v>
      </c>
      <c r="I23" s="135">
        <f>'Fig12'!I$9</f>
        <v>0</v>
      </c>
      <c r="J23" s="149" t="str">
        <f>IF(I23&lt;&gt;0,SUM(I$12:I23)/COUNT(I$12:I23)," ")</f>
        <v xml:space="preserve"> </v>
      </c>
    </row>
    <row r="24" spans="1:10" x14ac:dyDescent="0.25">
      <c r="A24" s="133">
        <v>13</v>
      </c>
      <c r="B24" s="302">
        <f>'Fig13'!E$9</f>
        <v>0</v>
      </c>
      <c r="C24" s="303"/>
      <c r="D24" s="302">
        <f>'Fig13'!F$9</f>
        <v>0</v>
      </c>
      <c r="E24" s="303"/>
      <c r="F24" s="302">
        <f>'Fig13'!G$9</f>
        <v>0</v>
      </c>
      <c r="G24" s="303"/>
      <c r="H24" s="134">
        <f>'Fig13'!H$9</f>
        <v>0</v>
      </c>
      <c r="I24" s="135">
        <f>'Fig13'!I$9</f>
        <v>0</v>
      </c>
      <c r="J24" s="149" t="str">
        <f>IF(I24&lt;&gt;0,SUM(I$12:I24)/COUNT(I$12:I24)," ")</f>
        <v xml:space="preserve"> </v>
      </c>
    </row>
    <row r="25" spans="1:10" x14ac:dyDescent="0.25">
      <c r="A25" s="133">
        <v>14</v>
      </c>
      <c r="B25" s="302">
        <f>'Fig14'!E$9</f>
        <v>0</v>
      </c>
      <c r="C25" s="303"/>
      <c r="D25" s="302">
        <f>'Fig14'!F$9</f>
        <v>0</v>
      </c>
      <c r="E25" s="303"/>
      <c r="F25" s="302">
        <f>'Fig14'!G$9</f>
        <v>0</v>
      </c>
      <c r="G25" s="303"/>
      <c r="H25" s="134">
        <f>'Fig14'!H$9</f>
        <v>0</v>
      </c>
      <c r="I25" s="135">
        <f>'Fig14'!I$9</f>
        <v>0</v>
      </c>
      <c r="J25" s="149" t="str">
        <f>IF(I25&lt;&gt;0,SUM(I$12:I25)/COUNT(I$12:I25)," ")</f>
        <v xml:space="preserve"> </v>
      </c>
    </row>
    <row r="26" spans="1:10" x14ac:dyDescent="0.25">
      <c r="A26" s="133">
        <v>15</v>
      </c>
      <c r="B26" s="302">
        <f>'Fig15'!E$9</f>
        <v>0</v>
      </c>
      <c r="C26" s="303"/>
      <c r="D26" s="302">
        <f>'Fig15'!F$9</f>
        <v>0</v>
      </c>
      <c r="E26" s="303"/>
      <c r="F26" s="302">
        <f>'Fig15'!G$9</f>
        <v>0</v>
      </c>
      <c r="G26" s="303"/>
      <c r="H26" s="134">
        <f>'Fig15'!H$9</f>
        <v>0</v>
      </c>
      <c r="I26" s="135">
        <f>'Fig15'!I$9</f>
        <v>0</v>
      </c>
      <c r="J26" s="149" t="str">
        <f>IF(I26&lt;&gt;0,SUM(I$12:I26)/COUNT(I$12:I26)," ")</f>
        <v xml:space="preserve"> </v>
      </c>
    </row>
    <row r="27" spans="1:10" x14ac:dyDescent="0.25">
      <c r="A27" s="133">
        <v>16</v>
      </c>
      <c r="B27" s="302">
        <f>'Fig16'!E$9</f>
        <v>0</v>
      </c>
      <c r="C27" s="303"/>
      <c r="D27" s="302">
        <f>'Fig16'!F$9</f>
        <v>0</v>
      </c>
      <c r="E27" s="303"/>
      <c r="F27" s="302">
        <f>'Fig16'!G$9</f>
        <v>0</v>
      </c>
      <c r="G27" s="303"/>
      <c r="H27" s="134">
        <f>'Fig16'!H$9</f>
        <v>0</v>
      </c>
      <c r="I27" s="135">
        <f>'Fig16'!I$9</f>
        <v>0</v>
      </c>
      <c r="J27" s="149" t="str">
        <f>IF(I27&lt;&gt;0,SUM(I$12:I27)/COUNT(I$12:I27)," ")</f>
        <v xml:space="preserve"> </v>
      </c>
    </row>
    <row r="28" spans="1:10" x14ac:dyDescent="0.25">
      <c r="A28" s="136"/>
      <c r="B28" s="137"/>
      <c r="C28" s="138"/>
      <c r="D28" s="137"/>
      <c r="E28" s="138"/>
      <c r="F28" s="137"/>
      <c r="G28" s="138"/>
      <c r="H28" s="137"/>
      <c r="I28" s="139"/>
      <c r="J28" s="139" t="str">
        <f>IF(I28&lt;&gt;0,SUM(I$12:I28)/COUNT(I$12:I28)," ")</f>
        <v xml:space="preserve"> </v>
      </c>
    </row>
    <row r="29" spans="1:10" x14ac:dyDescent="0.25">
      <c r="A29" s="124"/>
      <c r="B29" s="140"/>
      <c r="C29" s="141" t="s">
        <v>70</v>
      </c>
      <c r="D29" s="142"/>
      <c r="E29" s="141" t="s">
        <v>70</v>
      </c>
      <c r="F29" s="142"/>
      <c r="G29" s="141" t="s">
        <v>70</v>
      </c>
      <c r="H29" s="143"/>
      <c r="I29" s="126"/>
      <c r="J29" s="126" t="str">
        <f>IF(I29&lt;&gt;0,SUM(I$12:I29)/COUNT(I$12:I29)," ")</f>
        <v xml:space="preserve"> </v>
      </c>
    </row>
    <row r="30" spans="1:10" x14ac:dyDescent="0.25">
      <c r="A30" s="144"/>
      <c r="B30" s="134" t="s">
        <v>71</v>
      </c>
      <c r="C30" s="145" t="s">
        <v>72</v>
      </c>
      <c r="D30" s="138" t="s">
        <v>72</v>
      </c>
      <c r="E30" s="145" t="s">
        <v>72</v>
      </c>
      <c r="F30" s="138" t="s">
        <v>73</v>
      </c>
      <c r="G30" s="145" t="s">
        <v>72</v>
      </c>
      <c r="H30" s="142"/>
      <c r="I30" s="146"/>
      <c r="J30" s="146" t="str">
        <f>IF(I30&lt;&gt;0,SUM(I$12:I30)/COUNT(I$12:I30)," ")</f>
        <v xml:space="preserve"> </v>
      </c>
    </row>
    <row r="31" spans="1:10" x14ac:dyDescent="0.25">
      <c r="A31" s="133">
        <v>17</v>
      </c>
      <c r="B31" s="134">
        <f>'Fig17'!E$9</f>
        <v>0</v>
      </c>
      <c r="C31" s="134">
        <f>'Fig17'!F$9</f>
        <v>0</v>
      </c>
      <c r="D31" s="134">
        <f>'Fig17'!G$9</f>
        <v>0</v>
      </c>
      <c r="E31" s="134">
        <f>'Fig17'!H$9</f>
        <v>0</v>
      </c>
      <c r="F31" s="134">
        <f>'Fig17'!I$9</f>
        <v>0</v>
      </c>
      <c r="G31" s="134">
        <f>'Fig17'!J$9</f>
        <v>0</v>
      </c>
      <c r="H31" s="134">
        <f>'Fig17'!K$9</f>
        <v>0</v>
      </c>
      <c r="I31" s="135">
        <f>'Fig17'!L$9</f>
        <v>0</v>
      </c>
      <c r="J31" s="149" t="str">
        <f>IF(I31&lt;&gt;0,SUM(I$12:I31)/COUNT(I$12:I31)," ")</f>
        <v xml:space="preserve"> </v>
      </c>
    </row>
    <row r="32" spans="1:10" x14ac:dyDescent="0.25">
      <c r="A32" s="133">
        <v>18</v>
      </c>
      <c r="B32" s="134">
        <f>'Fig18'!E$9</f>
        <v>0</v>
      </c>
      <c r="C32" s="134">
        <f>'Fig18'!F$9</f>
        <v>0</v>
      </c>
      <c r="D32" s="134">
        <f>'Fig18'!G$9</f>
        <v>0</v>
      </c>
      <c r="E32" s="134">
        <f>'Fig18'!H$9</f>
        <v>0</v>
      </c>
      <c r="F32" s="134">
        <f>'Fig18'!I$9</f>
        <v>0</v>
      </c>
      <c r="G32" s="134">
        <f>'Fig18'!J$9</f>
        <v>0</v>
      </c>
      <c r="H32" s="134">
        <f>'Fig18'!K$9</f>
        <v>0</v>
      </c>
      <c r="I32" s="135">
        <f>'Fig18'!L$9</f>
        <v>0</v>
      </c>
      <c r="J32" s="149" t="str">
        <f>IF(I32&lt;&gt;0,SUM(I$12:I32)/COUNT(I$12:I32)," ")</f>
        <v xml:space="preserve"> </v>
      </c>
    </row>
    <row r="33" spans="1:10" x14ac:dyDescent="0.25">
      <c r="A33" s="133">
        <v>19</v>
      </c>
      <c r="B33" s="134">
        <f>'Fig19'!E$9</f>
        <v>0</v>
      </c>
      <c r="C33" s="134">
        <f>'Fig19'!F$9</f>
        <v>0</v>
      </c>
      <c r="D33" s="134">
        <f>'Fig19'!G$9</f>
        <v>0</v>
      </c>
      <c r="E33" s="134">
        <f>'Fig19'!H$9</f>
        <v>0</v>
      </c>
      <c r="F33" s="134">
        <f>'Fig19'!I$9</f>
        <v>0</v>
      </c>
      <c r="G33" s="134">
        <f>'Fig19'!J$9</f>
        <v>0</v>
      </c>
      <c r="H33" s="134">
        <f>'Fig19'!K$9</f>
        <v>0</v>
      </c>
      <c r="I33" s="135">
        <f>'Fig19'!L$9</f>
        <v>0</v>
      </c>
      <c r="J33" s="149" t="str">
        <f>IF(I33&lt;&gt;0,SUM(I$12:I33)/COUNT(I$12:I33)," ")</f>
        <v xml:space="preserve"> </v>
      </c>
    </row>
    <row r="34" spans="1:10" x14ac:dyDescent="0.25">
      <c r="A34" s="133">
        <v>20</v>
      </c>
      <c r="B34" s="134">
        <f>'Fig20'!E$9</f>
        <v>0</v>
      </c>
      <c r="C34" s="134">
        <f>'Fig20'!F$9</f>
        <v>0</v>
      </c>
      <c r="D34" s="134">
        <f>'Fig20'!G$9</f>
        <v>0</v>
      </c>
      <c r="E34" s="134">
        <f>'Fig20'!H$9</f>
        <v>0</v>
      </c>
      <c r="F34" s="134">
        <f>'Fig20'!I$9</f>
        <v>0</v>
      </c>
      <c r="G34" s="134">
        <f>'Fig20'!J$9</f>
        <v>0</v>
      </c>
      <c r="H34" s="134">
        <f>'Fig20'!K$9</f>
        <v>0</v>
      </c>
      <c r="I34" s="135">
        <f>'Fig20'!L$9</f>
        <v>0</v>
      </c>
      <c r="J34" s="149" t="str">
        <f>IF(I34&lt;&gt;0,SUM(I$12:I34)/COUNT(I$12:I34)," ")</f>
        <v xml:space="preserve"> </v>
      </c>
    </row>
    <row r="35" spans="1:10" x14ac:dyDescent="0.25">
      <c r="A35" s="133">
        <v>21</v>
      </c>
      <c r="B35" s="134">
        <f>'Fig21'!E$9</f>
        <v>0</v>
      </c>
      <c r="C35" s="134">
        <f>'Fig21'!F$9</f>
        <v>0</v>
      </c>
      <c r="D35" s="134">
        <f>'Fig21'!G$9</f>
        <v>0</v>
      </c>
      <c r="E35" s="134">
        <f>'Fig21'!H$9</f>
        <v>0</v>
      </c>
      <c r="F35" s="134">
        <f>'Fig21'!I$9</f>
        <v>0</v>
      </c>
      <c r="G35" s="134">
        <f>'Fig21'!J$9</f>
        <v>0</v>
      </c>
      <c r="H35" s="134">
        <f>'Fig21'!K$9</f>
        <v>0</v>
      </c>
      <c r="I35" s="135">
        <f>'Fig21'!L$9</f>
        <v>0</v>
      </c>
      <c r="J35" s="149" t="str">
        <f>IF(I35&lt;&gt;0,SUM(I$12:I35)/COUNT(I$12:I35)," ")</f>
        <v xml:space="preserve"> </v>
      </c>
    </row>
    <row r="36" spans="1:10" x14ac:dyDescent="0.25">
      <c r="A36" s="133">
        <v>22</v>
      </c>
      <c r="B36" s="134">
        <f>'Fig22'!E$9</f>
        <v>0</v>
      </c>
      <c r="C36" s="134">
        <f>'Fig22'!F$9</f>
        <v>0</v>
      </c>
      <c r="D36" s="134">
        <f>'Fig22'!G$9</f>
        <v>0</v>
      </c>
      <c r="E36" s="134">
        <f>'Fig22'!H$9</f>
        <v>0</v>
      </c>
      <c r="F36" s="134">
        <f>'Fig22'!I$9</f>
        <v>0</v>
      </c>
      <c r="G36" s="134">
        <f>'Fig22'!J$9</f>
        <v>0</v>
      </c>
      <c r="H36" s="134">
        <f>'Fig22'!K$9</f>
        <v>0</v>
      </c>
      <c r="I36" s="135">
        <f>'Fig22'!L$9</f>
        <v>0</v>
      </c>
      <c r="J36" s="149" t="str">
        <f>IF(I36&lt;&gt;0,SUM(I$12:I36)/COUNT(I$12:I36)," ")</f>
        <v xml:space="preserve"> </v>
      </c>
    </row>
    <row r="37" spans="1:10" x14ac:dyDescent="0.25">
      <c r="A37" s="133">
        <v>23</v>
      </c>
      <c r="B37" s="134">
        <f>'Fig23'!E$9</f>
        <v>0</v>
      </c>
      <c r="C37" s="134">
        <f>'Fig23'!F$9</f>
        <v>0</v>
      </c>
      <c r="D37" s="134">
        <f>'Fig23'!G$9</f>
        <v>0</v>
      </c>
      <c r="E37" s="134">
        <f>'Fig23'!H$9</f>
        <v>0</v>
      </c>
      <c r="F37" s="134">
        <f>'Fig23'!I$9</f>
        <v>0</v>
      </c>
      <c r="G37" s="134">
        <f>'Fig23'!J$9</f>
        <v>0</v>
      </c>
      <c r="H37" s="134">
        <f>'Fig23'!K$9</f>
        <v>0</v>
      </c>
      <c r="I37" s="135">
        <f>'Fig23'!L$9</f>
        <v>0</v>
      </c>
      <c r="J37" s="149" t="str">
        <f>IF(I37&lt;&gt;0,SUM(I$12:I37)/COUNT(I$12:I37)," ")</f>
        <v xml:space="preserve"> </v>
      </c>
    </row>
    <row r="38" spans="1:10" x14ac:dyDescent="0.25">
      <c r="A38" s="133">
        <v>24</v>
      </c>
      <c r="B38" s="134">
        <f>'Fig24'!E$9</f>
        <v>0</v>
      </c>
      <c r="C38" s="134">
        <f>'Fig24'!F$9</f>
        <v>0</v>
      </c>
      <c r="D38" s="134">
        <f>'Fig24'!G$9</f>
        <v>0</v>
      </c>
      <c r="E38" s="134">
        <f>'Fig24'!H$9</f>
        <v>0</v>
      </c>
      <c r="F38" s="134">
        <f>'Fig24'!I$9</f>
        <v>0</v>
      </c>
      <c r="G38" s="134">
        <f>'Fig24'!J$9</f>
        <v>0</v>
      </c>
      <c r="H38" s="134">
        <f>'Fig24'!K$9</f>
        <v>0</v>
      </c>
      <c r="I38" s="135">
        <f>'Fig24'!L$9</f>
        <v>0</v>
      </c>
      <c r="J38" s="149" t="str">
        <f>IF(I38&lt;&gt;0,SUM(I$12:I38)/COUNT(I$12:I38)," ")</f>
        <v xml:space="preserve"> </v>
      </c>
    </row>
    <row r="39" spans="1:10" x14ac:dyDescent="0.25">
      <c r="A39" s="147"/>
      <c r="B39" s="138"/>
      <c r="C39" s="138"/>
      <c r="D39" s="148"/>
      <c r="E39" s="148"/>
      <c r="F39" s="304" t="s">
        <v>74</v>
      </c>
      <c r="G39" s="305"/>
      <c r="H39" s="152">
        <f>SUM(H12:H38)</f>
        <v>0</v>
      </c>
      <c r="I39" s="135">
        <f>SUM(I12:I38)</f>
        <v>0</v>
      </c>
      <c r="J39" s="126"/>
    </row>
    <row r="40" spans="1:10" x14ac:dyDescent="0.25">
      <c r="A40" s="147"/>
      <c r="B40" s="138"/>
      <c r="C40" s="138"/>
      <c r="D40" s="138"/>
      <c r="E40" s="138"/>
      <c r="F40" s="148"/>
      <c r="G40" s="148"/>
      <c r="H40" s="134" t="s">
        <v>75</v>
      </c>
      <c r="I40" s="149">
        <f>I39/24</f>
        <v>0</v>
      </c>
      <c r="J40" s="126"/>
    </row>
    <row r="41" spans="1:10" x14ac:dyDescent="0.25">
      <c r="A41" s="124" t="s">
        <v>76</v>
      </c>
      <c r="B41" s="125"/>
      <c r="C41" s="125"/>
      <c r="D41" s="125"/>
      <c r="E41" s="125"/>
      <c r="F41" s="125"/>
      <c r="G41" s="125"/>
      <c r="H41" s="125"/>
      <c r="I41" s="137"/>
      <c r="J41" s="126"/>
    </row>
    <row r="42" spans="1:10" x14ac:dyDescent="0.25">
      <c r="A42" s="124" t="s">
        <v>77</v>
      </c>
      <c r="B42" s="125"/>
      <c r="C42" s="125"/>
      <c r="D42" s="125"/>
      <c r="E42" s="125"/>
      <c r="F42" s="125"/>
      <c r="G42" s="125"/>
      <c r="H42" s="125"/>
      <c r="I42" s="125"/>
      <c r="J42" s="126"/>
    </row>
    <row r="43" spans="1:10" x14ac:dyDescent="0.25">
      <c r="A43" s="124" t="s">
        <v>78</v>
      </c>
      <c r="B43" s="125"/>
      <c r="C43" s="125"/>
      <c r="D43" s="125"/>
      <c r="E43" s="125"/>
      <c r="F43" s="125"/>
      <c r="G43" s="125"/>
      <c r="H43" s="125"/>
      <c r="I43" s="125"/>
      <c r="J43" s="126"/>
    </row>
    <row r="44" spans="1:10" x14ac:dyDescent="0.25">
      <c r="A44" s="124" t="s">
        <v>79</v>
      </c>
      <c r="B44" s="125"/>
      <c r="C44" s="125"/>
      <c r="D44" s="125"/>
      <c r="E44" s="125"/>
      <c r="F44" s="125"/>
      <c r="G44" s="125"/>
      <c r="H44" s="125"/>
      <c r="I44" s="125"/>
      <c r="J44" s="126"/>
    </row>
    <row r="45" spans="1:10" x14ac:dyDescent="0.25">
      <c r="A45" s="124"/>
      <c r="B45" s="125"/>
      <c r="C45" s="125"/>
      <c r="D45" s="125"/>
      <c r="E45" s="125"/>
      <c r="F45" s="125"/>
      <c r="G45" s="125"/>
      <c r="H45" s="125"/>
      <c r="I45" s="125"/>
      <c r="J45" s="126"/>
    </row>
    <row r="46" spans="1:10" ht="15.75" thickBot="1" x14ac:dyDescent="0.3">
      <c r="A46" s="124"/>
      <c r="B46" s="150" t="s">
        <v>32</v>
      </c>
      <c r="C46" s="125"/>
      <c r="D46" s="125"/>
      <c r="E46" s="125"/>
      <c r="F46" s="125" t="s">
        <v>40</v>
      </c>
      <c r="G46" s="125"/>
      <c r="H46" s="125"/>
      <c r="I46" s="125"/>
      <c r="J46" s="126"/>
    </row>
    <row r="47" spans="1:10" ht="15.75" thickBot="1" x14ac:dyDescent="0.3">
      <c r="A47" s="124"/>
      <c r="B47" s="295" t="str">
        <f>IF(ISBLANK(Résultats!C4),"",Résultats!C4)</f>
        <v/>
      </c>
      <c r="C47" s="296"/>
      <c r="D47" s="125"/>
      <c r="E47" s="125"/>
      <c r="F47" s="201"/>
      <c r="G47" s="202"/>
      <c r="H47" s="203"/>
      <c r="I47" s="125"/>
      <c r="J47" s="126"/>
    </row>
    <row r="48" spans="1:10" x14ac:dyDescent="0.25">
      <c r="A48" s="124"/>
      <c r="B48" s="125"/>
      <c r="C48" s="125"/>
      <c r="D48" s="125"/>
      <c r="E48" s="125"/>
      <c r="F48" s="204"/>
      <c r="G48" s="205"/>
      <c r="H48" s="206"/>
      <c r="I48" s="125"/>
      <c r="J48" s="126"/>
    </row>
    <row r="49" spans="1:10" x14ac:dyDescent="0.25">
      <c r="A49" s="124"/>
      <c r="B49" s="125"/>
      <c r="C49" s="125"/>
      <c r="D49" s="125"/>
      <c r="E49" s="125"/>
      <c r="F49" s="204"/>
      <c r="G49" s="205"/>
      <c r="H49" s="206"/>
      <c r="I49" s="125"/>
      <c r="J49" s="126"/>
    </row>
    <row r="50" spans="1:10" ht="15.75" thickBot="1" x14ac:dyDescent="0.3">
      <c r="A50" s="124"/>
      <c r="B50" s="125"/>
      <c r="C50" s="125"/>
      <c r="D50" s="125"/>
      <c r="E50" s="125"/>
      <c r="F50" s="207"/>
      <c r="G50" s="208"/>
      <c r="H50" s="209"/>
      <c r="I50" s="125"/>
      <c r="J50" s="126"/>
    </row>
    <row r="51" spans="1:10" ht="15.75" thickBot="1" x14ac:dyDescent="0.3">
      <c r="A51" s="180" t="s">
        <v>43</v>
      </c>
      <c r="B51" s="150"/>
      <c r="C51" s="150"/>
      <c r="D51" s="150"/>
      <c r="E51" s="150"/>
      <c r="F51" s="150"/>
      <c r="G51" s="150"/>
      <c r="H51" s="150"/>
      <c r="I51" s="150"/>
      <c r="J51" s="151"/>
    </row>
  </sheetData>
  <sheetProtection algorithmName="SHA-512" hashValue="YC3Cp8Uz7mh/1hPr+G6F1pRB2ZMSfnZ89ErJF4smFAiDRoJPE3qgQ6mQLptyHn7rlUwvDQiqMw1bIINHAk0bYA==" saltValue="Yi6Uuuz8FVRQC7eF1S62Zg==" spinCount="100000" sheet="1" objects="1" scenarios="1"/>
  <mergeCells count="61">
    <mergeCell ref="C4:G4"/>
    <mergeCell ref="I4:J4"/>
    <mergeCell ref="A1:J1"/>
    <mergeCell ref="B2:G2"/>
    <mergeCell ref="I2:J2"/>
    <mergeCell ref="C3:G3"/>
    <mergeCell ref="I3:J3"/>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 ref="B23:C23"/>
    <mergeCell ref="D23:E23"/>
    <mergeCell ref="F23:G23"/>
    <mergeCell ref="B24:C24"/>
    <mergeCell ref="D24:E24"/>
    <mergeCell ref="F24:G24"/>
    <mergeCell ref="B25:C25"/>
    <mergeCell ref="D25:E25"/>
    <mergeCell ref="F25:G25"/>
    <mergeCell ref="B26:C26"/>
    <mergeCell ref="D26:E26"/>
    <mergeCell ref="F26:G26"/>
    <mergeCell ref="B27:C27"/>
    <mergeCell ref="D27:E27"/>
    <mergeCell ref="F27:G27"/>
    <mergeCell ref="F39:G39"/>
    <mergeCell ref="B47:C47"/>
    <mergeCell ref="F47:H50"/>
  </mergeCell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430C6-E292-4C92-A70E-855AA0F61073}">
  <sheetPr>
    <tabColor theme="0"/>
  </sheetPr>
  <dimension ref="A1:J51"/>
  <sheetViews>
    <sheetView topLeftCell="A10" workbookViewId="0">
      <selection activeCell="H31" sqref="H31"/>
    </sheetView>
  </sheetViews>
  <sheetFormatPr baseColWidth="10" defaultColWidth="10.7109375" defaultRowHeight="15" x14ac:dyDescent="0.25"/>
  <cols>
    <col min="1" max="1" width="14.42578125" customWidth="1"/>
    <col min="8" max="8" width="17" bestFit="1" customWidth="1"/>
  </cols>
  <sheetData>
    <row r="1" spans="1:10" ht="112.5" customHeight="1" thickBot="1" x14ac:dyDescent="0.3">
      <c r="A1" s="246" t="s">
        <v>55</v>
      </c>
      <c r="B1" s="247"/>
      <c r="C1" s="247"/>
      <c r="D1" s="247"/>
      <c r="E1" s="247"/>
      <c r="F1" s="247"/>
      <c r="G1" s="247"/>
      <c r="H1" s="247"/>
      <c r="I1" s="247"/>
      <c r="J1" s="248"/>
    </row>
    <row r="2" spans="1:10" ht="15.75" thickBot="1" x14ac:dyDescent="0.3">
      <c r="A2" s="61" t="s">
        <v>56</v>
      </c>
      <c r="B2" s="231" t="str">
        <f>IF(ISBLANK(Résultats!A16),"",Résultats!A16)</f>
        <v/>
      </c>
      <c r="C2" s="232"/>
      <c r="D2" s="232"/>
      <c r="E2" s="232"/>
      <c r="F2" s="232"/>
      <c r="G2" s="233"/>
      <c r="H2" s="62" t="s">
        <v>57</v>
      </c>
      <c r="I2" s="229" t="str">
        <f>IF(ISBLANK(Résultats!D16),"",Résultats!D16)</f>
        <v/>
      </c>
      <c r="J2" s="230"/>
    </row>
    <row r="3" spans="1:10" ht="15.75" thickBot="1" x14ac:dyDescent="0.3">
      <c r="A3" s="61" t="s">
        <v>58</v>
      </c>
      <c r="B3" s="62"/>
      <c r="C3" s="229" t="str">
        <f>IF(ISBLANK(Résultats!G16),"",Résultats!G16)</f>
        <v/>
      </c>
      <c r="D3" s="234"/>
      <c r="E3" s="234"/>
      <c r="F3" s="234"/>
      <c r="G3" s="230"/>
      <c r="H3" s="62" t="s">
        <v>59</v>
      </c>
      <c r="I3" s="229" t="str">
        <f>IF(Résultats!F16="X"," moins de 21 ans","")</f>
        <v/>
      </c>
      <c r="J3" s="230"/>
    </row>
    <row r="4" spans="1:10" ht="15.75" thickBot="1" x14ac:dyDescent="0.3">
      <c r="A4" s="61" t="s">
        <v>29</v>
      </c>
      <c r="B4" s="62"/>
      <c r="C4" s="229" t="str">
        <f>IF(ISBLANK(Résultats!C2),"",Résultats!C2)</f>
        <v xml:space="preserve"> </v>
      </c>
      <c r="D4" s="234"/>
      <c r="E4" s="234"/>
      <c r="F4" s="234"/>
      <c r="G4" s="230"/>
      <c r="H4" s="62" t="s">
        <v>60</v>
      </c>
      <c r="I4" s="229" t="str">
        <f>IF(ISBLANK(Résultats!J2),"",Résultats!J2)</f>
        <v/>
      </c>
      <c r="J4" s="230"/>
    </row>
    <row r="5" spans="1:10" x14ac:dyDescent="0.25">
      <c r="A5" s="61" t="s">
        <v>61</v>
      </c>
      <c r="B5" s="62"/>
      <c r="C5" s="62"/>
      <c r="D5" s="62"/>
      <c r="E5" s="62"/>
      <c r="F5" s="62"/>
      <c r="G5" s="62"/>
      <c r="H5" s="62"/>
      <c r="I5" s="62"/>
      <c r="J5" s="63"/>
    </row>
    <row r="6" spans="1:10" x14ac:dyDescent="0.25">
      <c r="A6" s="61" t="s">
        <v>62</v>
      </c>
      <c r="B6" s="62"/>
      <c r="C6" s="62"/>
      <c r="D6" s="62"/>
      <c r="E6" s="62"/>
      <c r="F6" s="62"/>
      <c r="G6" s="62"/>
      <c r="H6" s="62"/>
      <c r="I6" s="62"/>
      <c r="J6" s="63"/>
    </row>
    <row r="7" spans="1:10" x14ac:dyDescent="0.25">
      <c r="A7" s="61" t="s">
        <v>63</v>
      </c>
      <c r="B7" s="62"/>
      <c r="C7" s="62"/>
      <c r="D7" s="62"/>
      <c r="E7" s="62"/>
      <c r="F7" s="62"/>
      <c r="G7" s="62"/>
      <c r="H7" s="62"/>
      <c r="I7" s="62"/>
      <c r="J7" s="63"/>
    </row>
    <row r="8" spans="1:10" x14ac:dyDescent="0.25">
      <c r="A8" s="61" t="s">
        <v>64</v>
      </c>
      <c r="B8" s="62"/>
      <c r="C8" s="62"/>
      <c r="D8" s="62"/>
      <c r="E8" s="62"/>
      <c r="F8" s="62"/>
      <c r="G8" s="62"/>
      <c r="H8" s="62"/>
      <c r="I8" s="62"/>
      <c r="J8" s="63"/>
    </row>
    <row r="9" spans="1:10" x14ac:dyDescent="0.25">
      <c r="A9" s="61" t="s">
        <v>65</v>
      </c>
      <c r="B9" s="62"/>
      <c r="C9" s="62"/>
      <c r="D9" s="62"/>
      <c r="E9" s="62"/>
      <c r="F9" s="62"/>
      <c r="G9" s="62"/>
      <c r="H9" s="62"/>
      <c r="I9" s="62"/>
      <c r="J9" s="63"/>
    </row>
    <row r="10" spans="1:10" x14ac:dyDescent="0.25">
      <c r="A10" s="64" t="s">
        <v>66</v>
      </c>
      <c r="B10" s="65"/>
      <c r="C10" s="65"/>
      <c r="D10" s="65"/>
      <c r="E10" s="65"/>
      <c r="F10" s="65"/>
      <c r="G10" s="65"/>
      <c r="H10" s="65"/>
      <c r="I10" s="65"/>
      <c r="J10" s="63"/>
    </row>
    <row r="11" spans="1:10" ht="60" x14ac:dyDescent="0.25">
      <c r="A11" s="66" t="s">
        <v>67</v>
      </c>
      <c r="B11" s="251" t="s">
        <v>44</v>
      </c>
      <c r="C11" s="252"/>
      <c r="D11" s="251" t="s">
        <v>45</v>
      </c>
      <c r="E11" s="252"/>
      <c r="F11" s="251" t="s">
        <v>46</v>
      </c>
      <c r="G11" s="252"/>
      <c r="H11" s="67" t="s">
        <v>47</v>
      </c>
      <c r="I11" s="68" t="s">
        <v>68</v>
      </c>
      <c r="J11" s="69" t="s">
        <v>69</v>
      </c>
    </row>
    <row r="12" spans="1:10" x14ac:dyDescent="0.25">
      <c r="A12" s="70">
        <v>1</v>
      </c>
      <c r="B12" s="249">
        <f>'Fig1'!E$10</f>
        <v>0</v>
      </c>
      <c r="C12" s="250"/>
      <c r="D12" s="249">
        <f>'Fig1'!F$10</f>
        <v>0</v>
      </c>
      <c r="E12" s="250"/>
      <c r="F12" s="249">
        <f>'Fig1'!G$10</f>
        <v>0</v>
      </c>
      <c r="G12" s="250"/>
      <c r="H12" s="71">
        <f>'Fig1'!H$10</f>
        <v>0</v>
      </c>
      <c r="I12" s="72">
        <f>'Fig1'!I$10</f>
        <v>0</v>
      </c>
      <c r="J12" s="88" t="str">
        <f>IF( I13=0," ",I12)</f>
        <v xml:space="preserve"> </v>
      </c>
    </row>
    <row r="13" spans="1:10" x14ac:dyDescent="0.25">
      <c r="A13" s="70">
        <v>2</v>
      </c>
      <c r="B13" s="249">
        <f>'Fig2'!E$10</f>
        <v>0</v>
      </c>
      <c r="C13" s="250"/>
      <c r="D13" s="249">
        <f>'Fig2'!F$10</f>
        <v>0</v>
      </c>
      <c r="E13" s="250"/>
      <c r="F13" s="249">
        <f>'Fig2'!G$10</f>
        <v>0</v>
      </c>
      <c r="G13" s="250"/>
      <c r="H13" s="71">
        <f>'Fig2'!H$10</f>
        <v>0</v>
      </c>
      <c r="I13" s="72">
        <f>'Fig2'!I$10</f>
        <v>0</v>
      </c>
      <c r="J13" s="88" t="str">
        <f>IF(I13&lt;&gt;0,SUM(I$12:I13)/COUNT(I$12:I13)," ")</f>
        <v xml:space="preserve"> </v>
      </c>
    </row>
    <row r="14" spans="1:10" x14ac:dyDescent="0.25">
      <c r="A14" s="70">
        <v>3</v>
      </c>
      <c r="B14" s="249">
        <f>'Fig3'!E$10</f>
        <v>0</v>
      </c>
      <c r="C14" s="250"/>
      <c r="D14" s="249">
        <f>'Fig3'!F$10</f>
        <v>0</v>
      </c>
      <c r="E14" s="250"/>
      <c r="F14" s="249">
        <f>'Fig3'!G$10</f>
        <v>0</v>
      </c>
      <c r="G14" s="250"/>
      <c r="H14" s="71">
        <f>'Fig3'!H$10</f>
        <v>0</v>
      </c>
      <c r="I14" s="72">
        <f>'Fig3'!I$10</f>
        <v>0</v>
      </c>
      <c r="J14" s="88" t="str">
        <f>IF(I14&lt;&gt;0,SUM(I$12:I14)/COUNT(I$12:I14)," ")</f>
        <v xml:space="preserve"> </v>
      </c>
    </row>
    <row r="15" spans="1:10" x14ac:dyDescent="0.25">
      <c r="A15" s="70">
        <v>4</v>
      </c>
      <c r="B15" s="249">
        <f>'Fig4'!E$10</f>
        <v>0</v>
      </c>
      <c r="C15" s="250"/>
      <c r="D15" s="249">
        <f>'Fig4'!F$10</f>
        <v>0</v>
      </c>
      <c r="E15" s="250"/>
      <c r="F15" s="249">
        <f>'Fig4'!G$10</f>
        <v>0</v>
      </c>
      <c r="G15" s="250"/>
      <c r="H15" s="71">
        <f>'Fig4'!H$10</f>
        <v>0</v>
      </c>
      <c r="I15" s="72">
        <f>'Fig4'!I$10</f>
        <v>0</v>
      </c>
      <c r="J15" s="88" t="str">
        <f>IF(I15&lt;&gt;0,SUM(I$12:I15)/COUNT(I$12:I15)," ")</f>
        <v xml:space="preserve"> </v>
      </c>
    </row>
    <row r="16" spans="1:10" x14ac:dyDescent="0.25">
      <c r="A16" s="70">
        <v>5</v>
      </c>
      <c r="B16" s="249">
        <f>'Fig5'!E$10</f>
        <v>0</v>
      </c>
      <c r="C16" s="250"/>
      <c r="D16" s="249">
        <f>'Fig5'!F$10</f>
        <v>0</v>
      </c>
      <c r="E16" s="250"/>
      <c r="F16" s="249">
        <f>'Fig5'!G$10</f>
        <v>0</v>
      </c>
      <c r="G16" s="250"/>
      <c r="H16" s="71">
        <f>'Fig5'!H$10</f>
        <v>0</v>
      </c>
      <c r="I16" s="72">
        <f>'Fig5'!I$10</f>
        <v>0</v>
      </c>
      <c r="J16" s="88" t="str">
        <f>IF(I16&lt;&gt;0,SUM(I$12:I16)/COUNT(I$12:I16)," ")</f>
        <v xml:space="preserve"> </v>
      </c>
    </row>
    <row r="17" spans="1:10" x14ac:dyDescent="0.25">
      <c r="A17" s="70">
        <v>6</v>
      </c>
      <c r="B17" s="249">
        <f>'Fig6'!E$10</f>
        <v>0</v>
      </c>
      <c r="C17" s="250"/>
      <c r="D17" s="249">
        <f>'Fig6'!F$10</f>
        <v>0</v>
      </c>
      <c r="E17" s="250"/>
      <c r="F17" s="249">
        <f>'Fig6'!G$10</f>
        <v>0</v>
      </c>
      <c r="G17" s="250"/>
      <c r="H17" s="71">
        <f>'Fig6'!H$10</f>
        <v>0</v>
      </c>
      <c r="I17" s="72">
        <f>'Fig6'!I$10</f>
        <v>0</v>
      </c>
      <c r="J17" s="88" t="str">
        <f>IF(I17&lt;&gt;0,SUM(I$12:I17)/COUNT(I$12:I17)," ")</f>
        <v xml:space="preserve"> </v>
      </c>
    </row>
    <row r="18" spans="1:10" x14ac:dyDescent="0.25">
      <c r="A18" s="70">
        <v>7</v>
      </c>
      <c r="B18" s="249">
        <f>'Fig7'!E$10</f>
        <v>0</v>
      </c>
      <c r="C18" s="250"/>
      <c r="D18" s="249">
        <f>'Fig7'!F$10</f>
        <v>0</v>
      </c>
      <c r="E18" s="250"/>
      <c r="F18" s="249">
        <f>'Fig7'!G$10</f>
        <v>0</v>
      </c>
      <c r="G18" s="250"/>
      <c r="H18" s="71">
        <f>'Fig7'!H$10</f>
        <v>0</v>
      </c>
      <c r="I18" s="72">
        <f>'Fig7'!I$10</f>
        <v>0</v>
      </c>
      <c r="J18" s="88" t="str">
        <f>IF(I18&lt;&gt;0,SUM(I$12:I18)/COUNT(I$12:I18)," ")</f>
        <v xml:space="preserve"> </v>
      </c>
    </row>
    <row r="19" spans="1:10" x14ac:dyDescent="0.25">
      <c r="A19" s="70">
        <v>8</v>
      </c>
      <c r="B19" s="249">
        <f>'Fig8'!E$10</f>
        <v>0</v>
      </c>
      <c r="C19" s="250"/>
      <c r="D19" s="249">
        <f>'Fig8'!F$10</f>
        <v>0</v>
      </c>
      <c r="E19" s="250"/>
      <c r="F19" s="249">
        <f>'Fig8'!G$10</f>
        <v>0</v>
      </c>
      <c r="G19" s="250"/>
      <c r="H19" s="71">
        <f>'Fig8'!H$10</f>
        <v>0</v>
      </c>
      <c r="I19" s="72">
        <f>'Fig8'!I$10</f>
        <v>0</v>
      </c>
      <c r="J19" s="88" t="str">
        <f>IF(I19&lt;&gt;0,SUM(I$12:I19)/COUNT(I$12:I19)," ")</f>
        <v xml:space="preserve"> </v>
      </c>
    </row>
    <row r="20" spans="1:10" x14ac:dyDescent="0.25">
      <c r="A20" s="70">
        <v>9</v>
      </c>
      <c r="B20" s="249">
        <f>'Fig9'!E$10</f>
        <v>0</v>
      </c>
      <c r="C20" s="250"/>
      <c r="D20" s="249">
        <f>'Fig9'!F$10</f>
        <v>0</v>
      </c>
      <c r="E20" s="250"/>
      <c r="F20" s="249">
        <f>'Fig9'!G$10</f>
        <v>0</v>
      </c>
      <c r="G20" s="250"/>
      <c r="H20" s="71">
        <f>'Fig9'!H$10</f>
        <v>0</v>
      </c>
      <c r="I20" s="72">
        <f>'Fig9'!I$10</f>
        <v>0</v>
      </c>
      <c r="J20" s="88" t="str">
        <f>IF(I20&lt;&gt;0,SUM(I$12:I20)/COUNT(I$12:I20)," ")</f>
        <v xml:space="preserve"> </v>
      </c>
    </row>
    <row r="21" spans="1:10" x14ac:dyDescent="0.25">
      <c r="A21" s="70">
        <v>10</v>
      </c>
      <c r="B21" s="249">
        <f>'Fig10'!E$10</f>
        <v>0</v>
      </c>
      <c r="C21" s="250"/>
      <c r="D21" s="249">
        <f>'Fig10'!F$10</f>
        <v>0</v>
      </c>
      <c r="E21" s="250"/>
      <c r="F21" s="249">
        <f>'Fig10'!G$10</f>
        <v>0</v>
      </c>
      <c r="G21" s="250"/>
      <c r="H21" s="71">
        <f>'Fig10'!H$10</f>
        <v>0</v>
      </c>
      <c r="I21" s="72">
        <f>'Fig10'!I$10</f>
        <v>0</v>
      </c>
      <c r="J21" s="88" t="str">
        <f>IF(I21&lt;&gt;0,SUM(I$12:I21)/COUNT(I$12:I21)," ")</f>
        <v xml:space="preserve"> </v>
      </c>
    </row>
    <row r="22" spans="1:10" x14ac:dyDescent="0.25">
      <c r="A22" s="70">
        <v>11</v>
      </c>
      <c r="B22" s="249">
        <f>'Fig11'!E$10</f>
        <v>0</v>
      </c>
      <c r="C22" s="250"/>
      <c r="D22" s="249">
        <f>'Fig11'!F$10</f>
        <v>0</v>
      </c>
      <c r="E22" s="250"/>
      <c r="F22" s="249">
        <f>'Fig11'!G$10</f>
        <v>0</v>
      </c>
      <c r="G22" s="250"/>
      <c r="H22" s="71">
        <f>'Fig11'!H$10</f>
        <v>0</v>
      </c>
      <c r="I22" s="72">
        <f>'Fig11'!I$10</f>
        <v>0</v>
      </c>
      <c r="J22" s="88" t="str">
        <f>IF(I22&lt;&gt;0,SUM(I$12:I22)/COUNT(I$12:I22)," ")</f>
        <v xml:space="preserve"> </v>
      </c>
    </row>
    <row r="23" spans="1:10" x14ac:dyDescent="0.25">
      <c r="A23" s="70">
        <v>12</v>
      </c>
      <c r="B23" s="249">
        <f>'Fig12'!E$10</f>
        <v>0</v>
      </c>
      <c r="C23" s="250"/>
      <c r="D23" s="249">
        <f>'Fig12'!F$10</f>
        <v>0</v>
      </c>
      <c r="E23" s="250"/>
      <c r="F23" s="249">
        <f>'Fig12'!G$10</f>
        <v>0</v>
      </c>
      <c r="G23" s="250"/>
      <c r="H23" s="71">
        <f>'Fig12'!H$10</f>
        <v>0</v>
      </c>
      <c r="I23" s="72">
        <f>'Fig12'!I$10</f>
        <v>0</v>
      </c>
      <c r="J23" s="88" t="str">
        <f>IF(I23&lt;&gt;0,SUM(I$12:I23)/COUNT(I$12:I23)," ")</f>
        <v xml:space="preserve"> </v>
      </c>
    </row>
    <row r="24" spans="1:10" x14ac:dyDescent="0.25">
      <c r="A24" s="70">
        <v>13</v>
      </c>
      <c r="B24" s="249">
        <f>'Fig13'!E$10</f>
        <v>0</v>
      </c>
      <c r="C24" s="250"/>
      <c r="D24" s="249">
        <f>'Fig13'!F$10</f>
        <v>0</v>
      </c>
      <c r="E24" s="250"/>
      <c r="F24" s="249">
        <f>'Fig13'!G$10</f>
        <v>0</v>
      </c>
      <c r="G24" s="250"/>
      <c r="H24" s="71">
        <f>'Fig13'!H$10</f>
        <v>0</v>
      </c>
      <c r="I24" s="72">
        <f>'Fig13'!I$10</f>
        <v>0</v>
      </c>
      <c r="J24" s="88" t="str">
        <f>IF(I24&lt;&gt;0,SUM(I$12:I24)/COUNT(I$12:I24)," ")</f>
        <v xml:space="preserve"> </v>
      </c>
    </row>
    <row r="25" spans="1:10" x14ac:dyDescent="0.25">
      <c r="A25" s="70">
        <v>14</v>
      </c>
      <c r="B25" s="249">
        <f>'Fig14'!E$10</f>
        <v>0</v>
      </c>
      <c r="C25" s="250"/>
      <c r="D25" s="249">
        <f>'Fig14'!F$10</f>
        <v>0</v>
      </c>
      <c r="E25" s="250"/>
      <c r="F25" s="249">
        <f>'Fig14'!G$10</f>
        <v>0</v>
      </c>
      <c r="G25" s="250"/>
      <c r="H25" s="71">
        <f>'Fig14'!H$10</f>
        <v>0</v>
      </c>
      <c r="I25" s="72">
        <f>'Fig14'!I$10</f>
        <v>0</v>
      </c>
      <c r="J25" s="88" t="str">
        <f>IF(I25&lt;&gt;0,SUM(I$12:I25)/COUNT(I$12:I25)," ")</f>
        <v xml:space="preserve"> </v>
      </c>
    </row>
    <row r="26" spans="1:10" x14ac:dyDescent="0.25">
      <c r="A26" s="70">
        <v>15</v>
      </c>
      <c r="B26" s="249">
        <f>'Fig15'!E$10</f>
        <v>0</v>
      </c>
      <c r="C26" s="250"/>
      <c r="D26" s="249">
        <f>'Fig15'!F$10</f>
        <v>0</v>
      </c>
      <c r="E26" s="250"/>
      <c r="F26" s="249">
        <f>'Fig15'!G$10</f>
        <v>0</v>
      </c>
      <c r="G26" s="250"/>
      <c r="H26" s="71">
        <f>'Fig15'!H$10</f>
        <v>0</v>
      </c>
      <c r="I26" s="72">
        <f>'Fig15'!I$10</f>
        <v>0</v>
      </c>
      <c r="J26" s="88" t="str">
        <f>IF(I26&lt;&gt;0,SUM(I$12:I26)/COUNT(I$12:I26)," ")</f>
        <v xml:space="preserve"> </v>
      </c>
    </row>
    <row r="27" spans="1:10" x14ac:dyDescent="0.25">
      <c r="A27" s="70">
        <v>16</v>
      </c>
      <c r="B27" s="249">
        <f>'Fig16'!E$10</f>
        <v>0</v>
      </c>
      <c r="C27" s="250"/>
      <c r="D27" s="249">
        <f>'Fig16'!F$10</f>
        <v>0</v>
      </c>
      <c r="E27" s="250"/>
      <c r="F27" s="249">
        <f>'Fig16'!G$10</f>
        <v>0</v>
      </c>
      <c r="G27" s="250"/>
      <c r="H27" s="71">
        <f>'Fig16'!H$10</f>
        <v>0</v>
      </c>
      <c r="I27" s="72">
        <f>'Fig16'!I$10</f>
        <v>0</v>
      </c>
      <c r="J27" s="88" t="str">
        <f>IF(I27&lt;&gt;0,SUM(I$12:I27)/COUNT(I$12:I27)," ")</f>
        <v xml:space="preserve"> </v>
      </c>
    </row>
    <row r="28" spans="1:10" x14ac:dyDescent="0.25">
      <c r="A28" s="74"/>
      <c r="B28" s="75"/>
      <c r="C28" s="76"/>
      <c r="D28" s="75"/>
      <c r="E28" s="76"/>
      <c r="F28" s="75"/>
      <c r="G28" s="76"/>
      <c r="H28" s="75"/>
      <c r="I28" s="75"/>
      <c r="J28" s="77" t="str">
        <f>IF(I28&lt;&gt;0,SUM(I$12:I28)/COUNT(I$12:I28)," ")</f>
        <v xml:space="preserve"> </v>
      </c>
    </row>
    <row r="29" spans="1:10" x14ac:dyDescent="0.25">
      <c r="A29" s="61"/>
      <c r="B29" s="78"/>
      <c r="C29" s="79" t="s">
        <v>70</v>
      </c>
      <c r="D29" s="80"/>
      <c r="E29" s="79" t="s">
        <v>70</v>
      </c>
      <c r="F29" s="80"/>
      <c r="G29" s="79" t="s">
        <v>70</v>
      </c>
      <c r="H29" s="81"/>
      <c r="I29" s="62"/>
      <c r="J29" s="63" t="str">
        <f>IF(I29&lt;&gt;0,SUM(I$12:I29)/COUNT(I$12:I29)," ")</f>
        <v xml:space="preserve"> </v>
      </c>
    </row>
    <row r="30" spans="1:10" x14ac:dyDescent="0.25">
      <c r="A30" s="82"/>
      <c r="B30" s="71" t="s">
        <v>71</v>
      </c>
      <c r="C30" s="83" t="s">
        <v>72</v>
      </c>
      <c r="D30" s="76" t="s">
        <v>72</v>
      </c>
      <c r="E30" s="83" t="s">
        <v>72</v>
      </c>
      <c r="F30" s="76" t="s">
        <v>73</v>
      </c>
      <c r="G30" s="83" t="s">
        <v>72</v>
      </c>
      <c r="H30" s="80"/>
      <c r="I30" s="65"/>
      <c r="J30" s="84" t="str">
        <f>IF(I30&lt;&gt;0,SUM(I$12:I30)/COUNT(I$12:I30)," ")</f>
        <v xml:space="preserve"> </v>
      </c>
    </row>
    <row r="31" spans="1:10" x14ac:dyDescent="0.25">
      <c r="A31" s="70">
        <v>17</v>
      </c>
      <c r="B31" s="71">
        <f>'Fig17'!E$10</f>
        <v>0</v>
      </c>
      <c r="C31" s="71">
        <f>'Fig17'!F$10</f>
        <v>0</v>
      </c>
      <c r="D31" s="71">
        <f>'Fig17'!G$10</f>
        <v>0</v>
      </c>
      <c r="E31" s="71">
        <f>'Fig17'!H$10</f>
        <v>0</v>
      </c>
      <c r="F31" s="71">
        <f>'Fig17'!I$10</f>
        <v>0</v>
      </c>
      <c r="G31" s="71">
        <f>'Fig17'!J$10</f>
        <v>0</v>
      </c>
      <c r="H31" s="71">
        <f>'Fig17'!K$10</f>
        <v>0</v>
      </c>
      <c r="I31" s="72">
        <f>'Fig17'!L$10</f>
        <v>0</v>
      </c>
      <c r="J31" s="88" t="str">
        <f>IF(I31&lt;&gt;0,SUM(I$12:I31)/COUNT(I$12:I31)," ")</f>
        <v xml:space="preserve"> </v>
      </c>
    </row>
    <row r="32" spans="1:10" x14ac:dyDescent="0.25">
      <c r="A32" s="70">
        <v>18</v>
      </c>
      <c r="B32" s="71">
        <f>'Fig18'!E$10</f>
        <v>0</v>
      </c>
      <c r="C32" s="71">
        <f>'Fig18'!F$10</f>
        <v>0</v>
      </c>
      <c r="D32" s="71">
        <f>'Fig18'!G$10</f>
        <v>0</v>
      </c>
      <c r="E32" s="71">
        <f>'Fig18'!H$10</f>
        <v>0</v>
      </c>
      <c r="F32" s="71">
        <f>'Fig18'!I$10</f>
        <v>0</v>
      </c>
      <c r="G32" s="71">
        <f>'Fig18'!J$10</f>
        <v>0</v>
      </c>
      <c r="H32" s="71">
        <f>'Fig18'!K$10</f>
        <v>0</v>
      </c>
      <c r="I32" s="72">
        <f>'Fig18'!L$10</f>
        <v>0</v>
      </c>
      <c r="J32" s="88" t="str">
        <f>IF(I32&lt;&gt;0,SUM(I$12:I32)/COUNT(I$12:I32)," ")</f>
        <v xml:space="preserve"> </v>
      </c>
    </row>
    <row r="33" spans="1:10" x14ac:dyDescent="0.25">
      <c r="A33" s="70">
        <v>19</v>
      </c>
      <c r="B33" s="71">
        <f>'Fig19'!E$10</f>
        <v>0</v>
      </c>
      <c r="C33" s="71">
        <f>'Fig19'!F$10</f>
        <v>0</v>
      </c>
      <c r="D33" s="71">
        <f>'Fig19'!G$10</f>
        <v>0</v>
      </c>
      <c r="E33" s="71">
        <f>'Fig19'!H$10</f>
        <v>0</v>
      </c>
      <c r="F33" s="71">
        <f>'Fig19'!I$10</f>
        <v>0</v>
      </c>
      <c r="G33" s="71">
        <f>'Fig19'!J$10</f>
        <v>0</v>
      </c>
      <c r="H33" s="71">
        <f>'Fig19'!K$10</f>
        <v>0</v>
      </c>
      <c r="I33" s="72">
        <f>'Fig19'!L$10</f>
        <v>0</v>
      </c>
      <c r="J33" s="88" t="str">
        <f>IF(I33&lt;&gt;0,SUM(I$12:I33)/COUNT(I$12:I33)," ")</f>
        <v xml:space="preserve"> </v>
      </c>
    </row>
    <row r="34" spans="1:10" x14ac:dyDescent="0.25">
      <c r="A34" s="70">
        <v>20</v>
      </c>
      <c r="B34" s="71">
        <f>'Fig20'!E$10</f>
        <v>0</v>
      </c>
      <c r="C34" s="71">
        <f>'Fig20'!F$10</f>
        <v>0</v>
      </c>
      <c r="D34" s="71">
        <f>'Fig20'!G$10</f>
        <v>0</v>
      </c>
      <c r="E34" s="71">
        <f>'Fig20'!H$10</f>
        <v>0</v>
      </c>
      <c r="F34" s="71">
        <f>'Fig20'!I$10</f>
        <v>0</v>
      </c>
      <c r="G34" s="71">
        <f>'Fig20'!J$10</f>
        <v>0</v>
      </c>
      <c r="H34" s="71">
        <f>'Fig20'!K$10</f>
        <v>0</v>
      </c>
      <c r="I34" s="72">
        <f>'Fig20'!L$10</f>
        <v>0</v>
      </c>
      <c r="J34" s="88" t="str">
        <f>IF(I34&lt;&gt;0,SUM(I$12:I34)/COUNT(I$12:I34)," ")</f>
        <v xml:space="preserve"> </v>
      </c>
    </row>
    <row r="35" spans="1:10" x14ac:dyDescent="0.25">
      <c r="A35" s="70">
        <v>21</v>
      </c>
      <c r="B35" s="71">
        <f>'Fig21'!E$10</f>
        <v>0</v>
      </c>
      <c r="C35" s="71">
        <f>'Fig21'!F$10</f>
        <v>0</v>
      </c>
      <c r="D35" s="71">
        <f>'Fig21'!G$10</f>
        <v>0</v>
      </c>
      <c r="E35" s="71">
        <f>'Fig21'!H$10</f>
        <v>0</v>
      </c>
      <c r="F35" s="71">
        <f>'Fig21'!I$10</f>
        <v>0</v>
      </c>
      <c r="G35" s="71">
        <f>'Fig21'!J$10</f>
        <v>0</v>
      </c>
      <c r="H35" s="71">
        <f>'Fig21'!K$10</f>
        <v>0</v>
      </c>
      <c r="I35" s="72">
        <f>'Fig21'!L$10</f>
        <v>0</v>
      </c>
      <c r="J35" s="88" t="str">
        <f>IF(I35&lt;&gt;0,SUM(I$12:I35)/COUNT(I$12:I35)," ")</f>
        <v xml:space="preserve"> </v>
      </c>
    </row>
    <row r="36" spans="1:10" x14ac:dyDescent="0.25">
      <c r="A36" s="70">
        <v>22</v>
      </c>
      <c r="B36" s="71">
        <f>'Fig22'!E$10</f>
        <v>0</v>
      </c>
      <c r="C36" s="71">
        <f>'Fig22'!F$10</f>
        <v>0</v>
      </c>
      <c r="D36" s="71">
        <f>'Fig22'!G$10</f>
        <v>0</v>
      </c>
      <c r="E36" s="71">
        <f>'Fig22'!H$10</f>
        <v>0</v>
      </c>
      <c r="F36" s="71">
        <f>'Fig22'!I$10</f>
        <v>0</v>
      </c>
      <c r="G36" s="71">
        <f>'Fig22'!J$10</f>
        <v>0</v>
      </c>
      <c r="H36" s="71">
        <f>'Fig22'!K$10</f>
        <v>0</v>
      </c>
      <c r="I36" s="72">
        <f>'Fig22'!L$10</f>
        <v>0</v>
      </c>
      <c r="J36" s="88" t="str">
        <f>IF(I36&lt;&gt;0,SUM(I$12:I36)/COUNT(I$12:I36)," ")</f>
        <v xml:space="preserve"> </v>
      </c>
    </row>
    <row r="37" spans="1:10" x14ac:dyDescent="0.25">
      <c r="A37" s="70">
        <v>23</v>
      </c>
      <c r="B37" s="71">
        <f>'Fig23'!E$10</f>
        <v>0</v>
      </c>
      <c r="C37" s="71">
        <f>'Fig23'!F$10</f>
        <v>0</v>
      </c>
      <c r="D37" s="71">
        <f>'Fig23'!G$10</f>
        <v>0</v>
      </c>
      <c r="E37" s="71">
        <f>'Fig23'!H$10</f>
        <v>0</v>
      </c>
      <c r="F37" s="71">
        <f>'Fig23'!I$10</f>
        <v>0</v>
      </c>
      <c r="G37" s="71">
        <f>'Fig23'!J$10</f>
        <v>0</v>
      </c>
      <c r="H37" s="71">
        <f>'Fig23'!K$10</f>
        <v>0</v>
      </c>
      <c r="I37" s="72">
        <f>'Fig23'!L$10</f>
        <v>0</v>
      </c>
      <c r="J37" s="88" t="str">
        <f>IF(I37&lt;&gt;0,SUM(I$12:I37)/COUNT(I$12:I37)," ")</f>
        <v xml:space="preserve"> </v>
      </c>
    </row>
    <row r="38" spans="1:10" x14ac:dyDescent="0.25">
      <c r="A38" s="70">
        <v>24</v>
      </c>
      <c r="B38" s="71">
        <f>'Fig24'!E$10</f>
        <v>0</v>
      </c>
      <c r="C38" s="71">
        <f>'Fig24'!F$10</f>
        <v>0</v>
      </c>
      <c r="D38" s="71">
        <f>'Fig24'!G$10</f>
        <v>0</v>
      </c>
      <c r="E38" s="71">
        <f>'Fig24'!H$10</f>
        <v>0</v>
      </c>
      <c r="F38" s="71">
        <f>'Fig24'!I$10</f>
        <v>0</v>
      </c>
      <c r="G38" s="71">
        <f>'Fig24'!J$10</f>
        <v>0</v>
      </c>
      <c r="H38" s="71">
        <f>'Fig24'!K$10</f>
        <v>0</v>
      </c>
      <c r="I38" s="72">
        <f>'Fig24'!L$10</f>
        <v>0</v>
      </c>
      <c r="J38" s="88" t="str">
        <f>IF(I38&lt;&gt;0,SUM(I$12:I38)/COUNT(I$12:I38)," ")</f>
        <v xml:space="preserve"> </v>
      </c>
    </row>
    <row r="39" spans="1:10" x14ac:dyDescent="0.25">
      <c r="A39" s="85"/>
      <c r="B39" s="76"/>
      <c r="C39" s="76"/>
      <c r="D39" s="86"/>
      <c r="E39" s="86"/>
      <c r="F39" s="253" t="s">
        <v>74</v>
      </c>
      <c r="G39" s="254"/>
      <c r="H39" s="87">
        <f>SUM(H12:H38)</f>
        <v>0</v>
      </c>
      <c r="I39" s="73">
        <f>SUM(I12:I38)</f>
        <v>0</v>
      </c>
      <c r="J39" s="63"/>
    </row>
    <row r="40" spans="1:10" x14ac:dyDescent="0.25">
      <c r="A40" s="85"/>
      <c r="B40" s="76"/>
      <c r="C40" s="76"/>
      <c r="D40" s="76"/>
      <c r="E40" s="76"/>
      <c r="F40" s="86"/>
      <c r="G40" s="86"/>
      <c r="H40" s="71" t="s">
        <v>75</v>
      </c>
      <c r="I40" s="88">
        <f>I39/24</f>
        <v>0</v>
      </c>
      <c r="J40" s="63"/>
    </row>
    <row r="41" spans="1:10" x14ac:dyDescent="0.25">
      <c r="A41" s="61" t="s">
        <v>76</v>
      </c>
      <c r="B41" s="62"/>
      <c r="C41" s="62"/>
      <c r="D41" s="62"/>
      <c r="E41" s="62"/>
      <c r="F41" s="62"/>
      <c r="G41" s="62"/>
      <c r="H41" s="62"/>
      <c r="I41" s="75"/>
      <c r="J41" s="63"/>
    </row>
    <row r="42" spans="1:10" x14ac:dyDescent="0.25">
      <c r="A42" s="61" t="s">
        <v>77</v>
      </c>
      <c r="B42" s="62"/>
      <c r="C42" s="62"/>
      <c r="D42" s="62"/>
      <c r="E42" s="62"/>
      <c r="F42" s="62"/>
      <c r="G42" s="62"/>
      <c r="H42" s="62"/>
      <c r="I42" s="62"/>
      <c r="J42" s="63"/>
    </row>
    <row r="43" spans="1:10" x14ac:dyDescent="0.25">
      <c r="A43" s="61" t="s">
        <v>78</v>
      </c>
      <c r="B43" s="62"/>
      <c r="C43" s="62"/>
      <c r="D43" s="62"/>
      <c r="E43" s="62"/>
      <c r="F43" s="62"/>
      <c r="G43" s="62"/>
      <c r="H43" s="62"/>
      <c r="I43" s="62"/>
      <c r="J43" s="63"/>
    </row>
    <row r="44" spans="1:10" x14ac:dyDescent="0.25">
      <c r="A44" s="61" t="s">
        <v>79</v>
      </c>
      <c r="B44" s="62"/>
      <c r="C44" s="62"/>
      <c r="D44" s="62"/>
      <c r="E44" s="62"/>
      <c r="F44" s="62"/>
      <c r="G44" s="62"/>
      <c r="H44" s="62"/>
      <c r="I44" s="62"/>
      <c r="J44" s="63"/>
    </row>
    <row r="45" spans="1:10" x14ac:dyDescent="0.25">
      <c r="A45" s="61"/>
      <c r="B45" s="62"/>
      <c r="C45" s="62"/>
      <c r="D45" s="62"/>
      <c r="E45" s="62"/>
      <c r="F45" s="62"/>
      <c r="G45" s="62"/>
      <c r="H45" s="62"/>
      <c r="I45" s="62"/>
      <c r="J45" s="63"/>
    </row>
    <row r="46" spans="1:10" ht="15.75" thickBot="1" x14ac:dyDescent="0.3">
      <c r="A46" s="61"/>
      <c r="B46" s="89" t="s">
        <v>32</v>
      </c>
      <c r="C46" s="62"/>
      <c r="D46" s="62"/>
      <c r="E46" s="62"/>
      <c r="F46" s="62" t="s">
        <v>40</v>
      </c>
      <c r="G46" s="62"/>
      <c r="H46" s="62"/>
      <c r="I46" s="62"/>
      <c r="J46" s="63"/>
    </row>
    <row r="47" spans="1:10" ht="15.75" thickBot="1" x14ac:dyDescent="0.3">
      <c r="A47" s="61"/>
      <c r="B47" s="235" t="str">
        <f>IF(ISBLANK(Résultats!C4),"",Résultats!C4)</f>
        <v/>
      </c>
      <c r="C47" s="236"/>
      <c r="D47" s="62"/>
      <c r="E47" s="62"/>
      <c r="F47" s="237"/>
      <c r="G47" s="238"/>
      <c r="H47" s="239"/>
      <c r="I47" s="62"/>
      <c r="J47" s="63"/>
    </row>
    <row r="48" spans="1:10" x14ac:dyDescent="0.25">
      <c r="A48" s="61"/>
      <c r="B48" s="62"/>
      <c r="C48" s="62"/>
      <c r="D48" s="62"/>
      <c r="E48" s="62"/>
      <c r="F48" s="240"/>
      <c r="G48" s="241"/>
      <c r="H48" s="242"/>
      <c r="I48" s="62"/>
      <c r="J48" s="63"/>
    </row>
    <row r="49" spans="1:10" x14ac:dyDescent="0.25">
      <c r="A49" s="61"/>
      <c r="B49" s="62"/>
      <c r="C49" s="62"/>
      <c r="D49" s="62"/>
      <c r="E49" s="62"/>
      <c r="F49" s="240"/>
      <c r="G49" s="241"/>
      <c r="H49" s="242"/>
      <c r="I49" s="62"/>
      <c r="J49" s="63"/>
    </row>
    <row r="50" spans="1:10" ht="15.75" thickBot="1" x14ac:dyDescent="0.3">
      <c r="A50" s="61"/>
      <c r="B50" s="62"/>
      <c r="C50" s="62"/>
      <c r="D50" s="62"/>
      <c r="E50" s="62"/>
      <c r="F50" s="243"/>
      <c r="G50" s="244"/>
      <c r="H50" s="245"/>
      <c r="I50" s="62"/>
      <c r="J50" s="63"/>
    </row>
    <row r="51" spans="1:10" ht="15.75" thickBot="1" x14ac:dyDescent="0.3">
      <c r="A51" s="179" t="s">
        <v>43</v>
      </c>
      <c r="B51" s="89"/>
      <c r="C51" s="89"/>
      <c r="D51" s="89"/>
      <c r="E51" s="89"/>
      <c r="F51" s="89"/>
      <c r="G51" s="89"/>
      <c r="H51" s="89"/>
      <c r="I51" s="89"/>
      <c r="J51" s="90"/>
    </row>
  </sheetData>
  <sheetProtection algorithmName="SHA-512" hashValue="XKy5niQ35sfNlvVPmS1Rf+SUkWy3KSj6HiVWPtRlo6Suz8+8nQFo8shpnehlE5h1igS20KdOty22aPpugRdsig==" saltValue="eJpwrDxZ3j/RYpzUoYB2ug==" spinCount="100000" sheet="1" objects="1" scenarios="1"/>
  <mergeCells count="61">
    <mergeCell ref="C4:G4"/>
    <mergeCell ref="I4:J4"/>
    <mergeCell ref="A1:J1"/>
    <mergeCell ref="B2:G2"/>
    <mergeCell ref="I2:J2"/>
    <mergeCell ref="C3:G3"/>
    <mergeCell ref="I3:J3"/>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 ref="B23:C23"/>
    <mergeCell ref="D23:E23"/>
    <mergeCell ref="F23:G23"/>
    <mergeCell ref="B24:C24"/>
    <mergeCell ref="D24:E24"/>
    <mergeCell ref="F24:G24"/>
    <mergeCell ref="B25:C25"/>
    <mergeCell ref="D25:E25"/>
    <mergeCell ref="F25:G25"/>
    <mergeCell ref="B26:C26"/>
    <mergeCell ref="D26:E26"/>
    <mergeCell ref="F26:G26"/>
    <mergeCell ref="B27:C27"/>
    <mergeCell ref="D27:E27"/>
    <mergeCell ref="F27:G27"/>
    <mergeCell ref="F39:G39"/>
    <mergeCell ref="B47:C47"/>
    <mergeCell ref="F47:H50"/>
  </mergeCell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00ED8-9533-4A11-A4A4-A638C7151658}">
  <sheetPr>
    <tabColor rgb="FFFFFF00"/>
  </sheetPr>
  <dimension ref="A1:J51"/>
  <sheetViews>
    <sheetView topLeftCell="A10" workbookViewId="0">
      <selection activeCell="H31" sqref="H31"/>
    </sheetView>
  </sheetViews>
  <sheetFormatPr baseColWidth="10" defaultColWidth="10.7109375" defaultRowHeight="15" x14ac:dyDescent="0.25"/>
  <cols>
    <col min="1" max="1" width="14.42578125" customWidth="1"/>
    <col min="8" max="8" width="17" bestFit="1" customWidth="1"/>
  </cols>
  <sheetData>
    <row r="1" spans="1:10" ht="112.5" customHeight="1" thickBot="1" x14ac:dyDescent="0.3">
      <c r="A1" s="263" t="s">
        <v>55</v>
      </c>
      <c r="B1" s="264"/>
      <c r="C1" s="264"/>
      <c r="D1" s="264"/>
      <c r="E1" s="264"/>
      <c r="F1" s="264"/>
      <c r="G1" s="264"/>
      <c r="H1" s="264"/>
      <c r="I1" s="264"/>
      <c r="J1" s="265"/>
    </row>
    <row r="2" spans="1:10" ht="15.75" thickBot="1" x14ac:dyDescent="0.3">
      <c r="A2" s="17" t="s">
        <v>56</v>
      </c>
      <c r="B2" s="257" t="str">
        <f>IF(ISBLANK(Résultats!A17),"",Résultats!A17)</f>
        <v/>
      </c>
      <c r="C2" s="258"/>
      <c r="D2" s="258"/>
      <c r="E2" s="258"/>
      <c r="F2" s="258"/>
      <c r="G2" s="259"/>
      <c r="H2" s="22" t="s">
        <v>57</v>
      </c>
      <c r="I2" s="255" t="str">
        <f>IF(ISBLANK(Résultats!D17),"",Résultats!D17)</f>
        <v/>
      </c>
      <c r="J2" s="256"/>
    </row>
    <row r="3" spans="1:10" ht="15.75" thickBot="1" x14ac:dyDescent="0.3">
      <c r="A3" s="17" t="s">
        <v>58</v>
      </c>
      <c r="B3" s="22"/>
      <c r="C3" s="255" t="str">
        <f>IF(ISBLANK(Résultats!G17),"",Résultats!G17)</f>
        <v/>
      </c>
      <c r="D3" s="260"/>
      <c r="E3" s="260"/>
      <c r="F3" s="260"/>
      <c r="G3" s="256"/>
      <c r="H3" s="22" t="s">
        <v>59</v>
      </c>
      <c r="I3" s="255" t="str">
        <f>IF(Résultats!F17="X"," moins de 21 ans","")</f>
        <v/>
      </c>
      <c r="J3" s="256"/>
    </row>
    <row r="4" spans="1:10" ht="15.75" thickBot="1" x14ac:dyDescent="0.3">
      <c r="A4" s="17" t="s">
        <v>29</v>
      </c>
      <c r="B4" s="22"/>
      <c r="C4" s="255" t="str">
        <f>IF(ISBLANK(Résultats!C2),"",Résultats!C2)</f>
        <v xml:space="preserve"> </v>
      </c>
      <c r="D4" s="260"/>
      <c r="E4" s="260"/>
      <c r="F4" s="260"/>
      <c r="G4" s="256"/>
      <c r="H4" s="22" t="s">
        <v>60</v>
      </c>
      <c r="I4" s="255" t="str">
        <f>IF(ISBLANK(Résultats!J2),"",Résultats!J2)</f>
        <v/>
      </c>
      <c r="J4" s="256"/>
    </row>
    <row r="5" spans="1:10" x14ac:dyDescent="0.25">
      <c r="A5" s="17" t="s">
        <v>61</v>
      </c>
      <c r="B5" s="22"/>
      <c r="C5" s="22"/>
      <c r="D5" s="22"/>
      <c r="E5" s="22"/>
      <c r="F5" s="22"/>
      <c r="G5" s="22"/>
      <c r="H5" s="22"/>
      <c r="I5" s="22"/>
      <c r="J5" s="18"/>
    </row>
    <row r="6" spans="1:10" x14ac:dyDescent="0.25">
      <c r="A6" s="17" t="s">
        <v>62</v>
      </c>
      <c r="B6" s="22"/>
      <c r="C6" s="22"/>
      <c r="D6" s="22"/>
      <c r="E6" s="22"/>
      <c r="F6" s="22"/>
      <c r="G6" s="22"/>
      <c r="H6" s="22"/>
      <c r="I6" s="22"/>
      <c r="J6" s="18"/>
    </row>
    <row r="7" spans="1:10" x14ac:dyDescent="0.25">
      <c r="A7" s="17" t="s">
        <v>63</v>
      </c>
      <c r="B7" s="22"/>
      <c r="C7" s="22"/>
      <c r="D7" s="22"/>
      <c r="E7" s="22"/>
      <c r="F7" s="22"/>
      <c r="G7" s="22"/>
      <c r="H7" s="22"/>
      <c r="I7" s="22"/>
      <c r="J7" s="18"/>
    </row>
    <row r="8" spans="1:10" x14ac:dyDescent="0.25">
      <c r="A8" s="17" t="s">
        <v>64</v>
      </c>
      <c r="B8" s="22"/>
      <c r="C8" s="22"/>
      <c r="D8" s="22"/>
      <c r="E8" s="22"/>
      <c r="F8" s="22"/>
      <c r="G8" s="22"/>
      <c r="H8" s="22"/>
      <c r="I8" s="22"/>
      <c r="J8" s="18"/>
    </row>
    <row r="9" spans="1:10" x14ac:dyDescent="0.25">
      <c r="A9" s="17" t="s">
        <v>65</v>
      </c>
      <c r="B9" s="22"/>
      <c r="C9" s="22"/>
      <c r="D9" s="22"/>
      <c r="E9" s="22"/>
      <c r="F9" s="22"/>
      <c r="G9" s="22"/>
      <c r="H9" s="22"/>
      <c r="I9" s="22"/>
      <c r="J9" s="18"/>
    </row>
    <row r="10" spans="1:10" x14ac:dyDescent="0.25">
      <c r="A10" s="23" t="s">
        <v>66</v>
      </c>
      <c r="B10" s="24"/>
      <c r="C10" s="24"/>
      <c r="D10" s="24"/>
      <c r="E10" s="24"/>
      <c r="F10" s="24"/>
      <c r="G10" s="24"/>
      <c r="H10" s="24"/>
      <c r="I10" s="24"/>
      <c r="J10" s="18"/>
    </row>
    <row r="11" spans="1:10" ht="60" x14ac:dyDescent="0.25">
      <c r="A11" s="19" t="s">
        <v>67</v>
      </c>
      <c r="B11" s="268" t="s">
        <v>44</v>
      </c>
      <c r="C11" s="269"/>
      <c r="D11" s="268" t="s">
        <v>45</v>
      </c>
      <c r="E11" s="269"/>
      <c r="F11" s="268" t="s">
        <v>46</v>
      </c>
      <c r="G11" s="269"/>
      <c r="H11" s="5" t="s">
        <v>47</v>
      </c>
      <c r="I11" s="36" t="s">
        <v>68</v>
      </c>
      <c r="J11" s="39" t="s">
        <v>69</v>
      </c>
    </row>
    <row r="12" spans="1:10" x14ac:dyDescent="0.25">
      <c r="A12" s="34">
        <v>1</v>
      </c>
      <c r="B12" s="266">
        <f>'Fig1'!E$11</f>
        <v>0</v>
      </c>
      <c r="C12" s="267"/>
      <c r="D12" s="266">
        <f>'Fig1'!F$11</f>
        <v>0</v>
      </c>
      <c r="E12" s="267"/>
      <c r="F12" s="266">
        <f>'Fig1'!G$11</f>
        <v>0</v>
      </c>
      <c r="G12" s="267"/>
      <c r="H12" s="6">
        <f>'Fig1'!H$11</f>
        <v>0</v>
      </c>
      <c r="I12" s="37">
        <f>'Fig1'!I$11</f>
        <v>0</v>
      </c>
      <c r="J12" s="38" t="str">
        <f>IF( I13=0," ",I12)</f>
        <v xml:space="preserve"> </v>
      </c>
    </row>
    <row r="13" spans="1:10" x14ac:dyDescent="0.25">
      <c r="A13" s="34">
        <v>2</v>
      </c>
      <c r="B13" s="266">
        <f>'Fig2'!E$11</f>
        <v>0</v>
      </c>
      <c r="C13" s="267"/>
      <c r="D13" s="266">
        <f>'Fig2'!F$11</f>
        <v>0</v>
      </c>
      <c r="E13" s="267"/>
      <c r="F13" s="266">
        <f>'Fig2'!G$11</f>
        <v>0</v>
      </c>
      <c r="G13" s="267"/>
      <c r="H13" s="6">
        <f>'Fig2'!H$11</f>
        <v>0</v>
      </c>
      <c r="I13" s="37">
        <f>'Fig2'!I$11</f>
        <v>0</v>
      </c>
      <c r="J13" s="38" t="str">
        <f>IF(I13&lt;&gt;0,SUM(I$12:I13)/COUNT(I$12:I13)," ")</f>
        <v xml:space="preserve"> </v>
      </c>
    </row>
    <row r="14" spans="1:10" x14ac:dyDescent="0.25">
      <c r="A14" s="34">
        <v>3</v>
      </c>
      <c r="B14" s="266">
        <f>'Fig3'!E$11</f>
        <v>0</v>
      </c>
      <c r="C14" s="267"/>
      <c r="D14" s="266">
        <f>'Fig3'!F$11</f>
        <v>0</v>
      </c>
      <c r="E14" s="267"/>
      <c r="F14" s="266">
        <f>'Fig3'!G$11</f>
        <v>0</v>
      </c>
      <c r="G14" s="267"/>
      <c r="H14" s="6">
        <f>'Fig3'!H$11</f>
        <v>0</v>
      </c>
      <c r="I14" s="37">
        <f>'Fig3'!I$11</f>
        <v>0</v>
      </c>
      <c r="J14" s="38" t="str">
        <f>IF(I14&lt;&gt;0,SUM(I$12:I14)/COUNT(I$12:I14)," ")</f>
        <v xml:space="preserve"> </v>
      </c>
    </row>
    <row r="15" spans="1:10" x14ac:dyDescent="0.25">
      <c r="A15" s="34">
        <v>4</v>
      </c>
      <c r="B15" s="266">
        <f>'Fig4'!E$11</f>
        <v>0</v>
      </c>
      <c r="C15" s="267"/>
      <c r="D15" s="266">
        <f>'Fig4'!F$11</f>
        <v>0</v>
      </c>
      <c r="E15" s="267"/>
      <c r="F15" s="266">
        <f>'Fig4'!G$11</f>
        <v>0</v>
      </c>
      <c r="G15" s="267"/>
      <c r="H15" s="6">
        <f>'Fig4'!H$11</f>
        <v>0</v>
      </c>
      <c r="I15" s="37">
        <f>'Fig4'!I$11</f>
        <v>0</v>
      </c>
      <c r="J15" s="38" t="str">
        <f>IF(I15&lt;&gt;0,SUM(I$12:I15)/COUNT(I$12:I15)," ")</f>
        <v xml:space="preserve"> </v>
      </c>
    </row>
    <row r="16" spans="1:10" x14ac:dyDescent="0.25">
      <c r="A16" s="34">
        <v>5</v>
      </c>
      <c r="B16" s="266">
        <f>'Fig5'!E$11</f>
        <v>0</v>
      </c>
      <c r="C16" s="267"/>
      <c r="D16" s="266">
        <f>'Fig5'!F$11</f>
        <v>0</v>
      </c>
      <c r="E16" s="267"/>
      <c r="F16" s="266">
        <f>'Fig5'!G$11</f>
        <v>0</v>
      </c>
      <c r="G16" s="267"/>
      <c r="H16" s="6">
        <f>'Fig5'!H$11</f>
        <v>0</v>
      </c>
      <c r="I16" s="37">
        <f>'Fig5'!I$11</f>
        <v>0</v>
      </c>
      <c r="J16" s="38" t="str">
        <f>IF(I16&lt;&gt;0,SUM(I$12:I16)/COUNT(I$12:I16)," ")</f>
        <v xml:space="preserve"> </v>
      </c>
    </row>
    <row r="17" spans="1:10" x14ac:dyDescent="0.25">
      <c r="A17" s="34">
        <v>6</v>
      </c>
      <c r="B17" s="266">
        <f>'Fig6'!E$11</f>
        <v>0</v>
      </c>
      <c r="C17" s="267"/>
      <c r="D17" s="266">
        <f>'Fig6'!F$11</f>
        <v>0</v>
      </c>
      <c r="E17" s="267"/>
      <c r="F17" s="266">
        <f>'Fig6'!G$11</f>
        <v>0</v>
      </c>
      <c r="G17" s="267"/>
      <c r="H17" s="6">
        <f>'Fig6'!H$11</f>
        <v>0</v>
      </c>
      <c r="I17" s="37">
        <f>'Fig6'!I$11</f>
        <v>0</v>
      </c>
      <c r="J17" s="38" t="str">
        <f>IF(I17&lt;&gt;0,SUM(I$12:I17)/COUNT(I$12:I17)," ")</f>
        <v xml:space="preserve"> </v>
      </c>
    </row>
    <row r="18" spans="1:10" x14ac:dyDescent="0.25">
      <c r="A18" s="34">
        <v>7</v>
      </c>
      <c r="B18" s="266">
        <f>'Fig7'!E$11</f>
        <v>0</v>
      </c>
      <c r="C18" s="267"/>
      <c r="D18" s="266">
        <f>'Fig7'!F$11</f>
        <v>0</v>
      </c>
      <c r="E18" s="267"/>
      <c r="F18" s="266">
        <f>'Fig7'!G$11</f>
        <v>0</v>
      </c>
      <c r="G18" s="267"/>
      <c r="H18" s="6">
        <f>'Fig7'!H$11</f>
        <v>0</v>
      </c>
      <c r="I18" s="37">
        <f>'Fig7'!I$11</f>
        <v>0</v>
      </c>
      <c r="J18" s="38" t="str">
        <f>IF(I18&lt;&gt;0,SUM(I$12:I18)/COUNT(I$12:I18)," ")</f>
        <v xml:space="preserve"> </v>
      </c>
    </row>
    <row r="19" spans="1:10" x14ac:dyDescent="0.25">
      <c r="A19" s="34">
        <v>8</v>
      </c>
      <c r="B19" s="266">
        <f>'Fig8'!E$11</f>
        <v>0</v>
      </c>
      <c r="C19" s="267"/>
      <c r="D19" s="266">
        <f>'Fig8'!F$11</f>
        <v>0</v>
      </c>
      <c r="E19" s="267"/>
      <c r="F19" s="266">
        <f>'Fig8'!G$11</f>
        <v>0</v>
      </c>
      <c r="G19" s="267"/>
      <c r="H19" s="6">
        <f>'Fig8'!H$11</f>
        <v>0</v>
      </c>
      <c r="I19" s="37">
        <f>'Fig8'!I$11</f>
        <v>0</v>
      </c>
      <c r="J19" s="38" t="str">
        <f>IF(I19&lt;&gt;0,SUM(I$12:I19)/COUNT(I$12:I19)," ")</f>
        <v xml:space="preserve"> </v>
      </c>
    </row>
    <row r="20" spans="1:10" x14ac:dyDescent="0.25">
      <c r="A20" s="34">
        <v>9</v>
      </c>
      <c r="B20" s="266">
        <f>'Fig9'!E$11</f>
        <v>0</v>
      </c>
      <c r="C20" s="267"/>
      <c r="D20" s="266">
        <f>'Fig9'!F$11</f>
        <v>0</v>
      </c>
      <c r="E20" s="267"/>
      <c r="F20" s="266">
        <f>'Fig9'!G$11</f>
        <v>0</v>
      </c>
      <c r="G20" s="267"/>
      <c r="H20" s="6">
        <f>'Fig9'!H$11</f>
        <v>0</v>
      </c>
      <c r="I20" s="37">
        <f>'Fig9'!I$11</f>
        <v>0</v>
      </c>
      <c r="J20" s="38" t="str">
        <f>IF(I20&lt;&gt;0,SUM(I$12:I20)/COUNT(I$12:I20)," ")</f>
        <v xml:space="preserve"> </v>
      </c>
    </row>
    <row r="21" spans="1:10" x14ac:dyDescent="0.25">
      <c r="A21" s="34">
        <v>10</v>
      </c>
      <c r="B21" s="266">
        <f>'Fig10'!E$11</f>
        <v>0</v>
      </c>
      <c r="C21" s="267"/>
      <c r="D21" s="266">
        <f>'Fig10'!F$11</f>
        <v>0</v>
      </c>
      <c r="E21" s="267"/>
      <c r="F21" s="266">
        <f>'Fig10'!G$11</f>
        <v>0</v>
      </c>
      <c r="G21" s="267"/>
      <c r="H21" s="6">
        <f>'Fig10'!H$11</f>
        <v>0</v>
      </c>
      <c r="I21" s="37">
        <f>'Fig10'!I$11</f>
        <v>0</v>
      </c>
      <c r="J21" s="38" t="str">
        <f>IF(I21&lt;&gt;0,SUM(I$12:I21)/COUNT(I$12:I21)," ")</f>
        <v xml:space="preserve"> </v>
      </c>
    </row>
    <row r="22" spans="1:10" x14ac:dyDescent="0.25">
      <c r="A22" s="34">
        <v>11</v>
      </c>
      <c r="B22" s="266">
        <f>'Fig11'!E$11</f>
        <v>0</v>
      </c>
      <c r="C22" s="267"/>
      <c r="D22" s="266">
        <f>'Fig11'!F$11</f>
        <v>0</v>
      </c>
      <c r="E22" s="267"/>
      <c r="F22" s="266">
        <f>'Fig11'!G$11</f>
        <v>0</v>
      </c>
      <c r="G22" s="267"/>
      <c r="H22" s="6">
        <f>'Fig11'!H$11</f>
        <v>0</v>
      </c>
      <c r="I22" s="37">
        <f>'Fig11'!I$11</f>
        <v>0</v>
      </c>
      <c r="J22" s="38" t="str">
        <f>IF(I22&lt;&gt;0,SUM(I$12:I22)/COUNT(I$12:I22)," ")</f>
        <v xml:space="preserve"> </v>
      </c>
    </row>
    <row r="23" spans="1:10" x14ac:dyDescent="0.25">
      <c r="A23" s="34">
        <v>12</v>
      </c>
      <c r="B23" s="266">
        <f>'Fig12'!E$11</f>
        <v>0</v>
      </c>
      <c r="C23" s="267"/>
      <c r="D23" s="266">
        <f>'Fig12'!F$11</f>
        <v>0</v>
      </c>
      <c r="E23" s="267"/>
      <c r="F23" s="266">
        <f>'Fig12'!G$11</f>
        <v>0</v>
      </c>
      <c r="G23" s="267"/>
      <c r="H23" s="6">
        <f>'Fig12'!H$11</f>
        <v>0</v>
      </c>
      <c r="I23" s="37">
        <f>'Fig12'!I$11</f>
        <v>0</v>
      </c>
      <c r="J23" s="38" t="str">
        <f>IF(I23&lt;&gt;0,SUM(I$12:I23)/COUNT(I$12:I23)," ")</f>
        <v xml:space="preserve"> </v>
      </c>
    </row>
    <row r="24" spans="1:10" x14ac:dyDescent="0.25">
      <c r="A24" s="34">
        <v>13</v>
      </c>
      <c r="B24" s="266">
        <f>'Fig13'!E$11</f>
        <v>0</v>
      </c>
      <c r="C24" s="267"/>
      <c r="D24" s="266">
        <f>'Fig13'!F$11</f>
        <v>0</v>
      </c>
      <c r="E24" s="267"/>
      <c r="F24" s="266">
        <f>'Fig13'!G$11</f>
        <v>0</v>
      </c>
      <c r="G24" s="267"/>
      <c r="H24" s="6">
        <f>'Fig13'!H$11</f>
        <v>0</v>
      </c>
      <c r="I24" s="37">
        <f>'Fig13'!I$11</f>
        <v>0</v>
      </c>
      <c r="J24" s="38" t="str">
        <f>IF(I24&lt;&gt;0,SUM(I$12:I24)/COUNT(I$12:I24)," ")</f>
        <v xml:space="preserve"> </v>
      </c>
    </row>
    <row r="25" spans="1:10" x14ac:dyDescent="0.25">
      <c r="A25" s="34">
        <v>14</v>
      </c>
      <c r="B25" s="266">
        <f>'Fig14'!E$11</f>
        <v>0</v>
      </c>
      <c r="C25" s="267"/>
      <c r="D25" s="266">
        <f>'Fig14'!F$11</f>
        <v>0</v>
      </c>
      <c r="E25" s="267"/>
      <c r="F25" s="266">
        <f>'Fig14'!G$11</f>
        <v>0</v>
      </c>
      <c r="G25" s="267"/>
      <c r="H25" s="6">
        <f>'Fig14'!H$11</f>
        <v>0</v>
      </c>
      <c r="I25" s="37">
        <f>'Fig14'!I$11</f>
        <v>0</v>
      </c>
      <c r="J25" s="38" t="str">
        <f>IF(I25&lt;&gt;0,SUM(I$12:I25)/COUNT(I$12:I25)," ")</f>
        <v xml:space="preserve"> </v>
      </c>
    </row>
    <row r="26" spans="1:10" x14ac:dyDescent="0.25">
      <c r="A26" s="34">
        <v>15</v>
      </c>
      <c r="B26" s="266">
        <f>'Fig15'!E$11</f>
        <v>0</v>
      </c>
      <c r="C26" s="267"/>
      <c r="D26" s="266">
        <f>'Fig15'!F$11</f>
        <v>0</v>
      </c>
      <c r="E26" s="267"/>
      <c r="F26" s="266">
        <f>'Fig15'!G$11</f>
        <v>0</v>
      </c>
      <c r="G26" s="267"/>
      <c r="H26" s="6">
        <f>'Fig15'!H$11</f>
        <v>0</v>
      </c>
      <c r="I26" s="37">
        <f>'Fig15'!I$11</f>
        <v>0</v>
      </c>
      <c r="J26" s="38" t="str">
        <f>IF(I26&lt;&gt;0,SUM(I$12:I26)/COUNT(I$12:I26)," ")</f>
        <v xml:space="preserve"> </v>
      </c>
    </row>
    <row r="27" spans="1:10" x14ac:dyDescent="0.25">
      <c r="A27" s="34">
        <v>16</v>
      </c>
      <c r="B27" s="266">
        <f>'Fig16'!E$11</f>
        <v>0</v>
      </c>
      <c r="C27" s="267"/>
      <c r="D27" s="266">
        <f>'Fig16'!F$11</f>
        <v>0</v>
      </c>
      <c r="E27" s="267"/>
      <c r="F27" s="266">
        <f>'Fig16'!G$11</f>
        <v>0</v>
      </c>
      <c r="G27" s="267"/>
      <c r="H27" s="6">
        <f>'Fig16'!H$11</f>
        <v>0</v>
      </c>
      <c r="I27" s="37">
        <f>'Fig16'!I$11</f>
        <v>0</v>
      </c>
      <c r="J27" s="38" t="str">
        <f>IF(I27&lt;&gt;0,SUM(I$12:I27)/COUNT(I$12:I27)," ")</f>
        <v xml:space="preserve"> </v>
      </c>
    </row>
    <row r="28" spans="1:10" x14ac:dyDescent="0.25">
      <c r="A28" s="35"/>
      <c r="B28" s="26"/>
      <c r="C28" s="91"/>
      <c r="D28" s="26"/>
      <c r="E28" s="91"/>
      <c r="F28" s="26"/>
      <c r="G28" s="91"/>
      <c r="H28" s="26"/>
      <c r="I28" s="40"/>
      <c r="J28" s="40" t="str">
        <f>IF(I28&lt;&gt;0,SUM(I$12:I28)/COUNT(I$12:I28)," ")</f>
        <v xml:space="preserve"> </v>
      </c>
    </row>
    <row r="29" spans="1:10" x14ac:dyDescent="0.25">
      <c r="A29" s="17"/>
      <c r="B29" s="92"/>
      <c r="C29" s="93" t="s">
        <v>70</v>
      </c>
      <c r="D29" s="94"/>
      <c r="E29" s="93" t="s">
        <v>70</v>
      </c>
      <c r="F29" s="94"/>
      <c r="G29" s="93" t="s">
        <v>70</v>
      </c>
      <c r="H29" s="95"/>
      <c r="I29" s="18"/>
      <c r="J29" s="18" t="str">
        <f>IF(I29&lt;&gt;0,SUM(I$12:I29)/COUNT(I$12:I29)," ")</f>
        <v xml:space="preserve"> </v>
      </c>
    </row>
    <row r="30" spans="1:10" x14ac:dyDescent="0.25">
      <c r="A30" s="96"/>
      <c r="B30" s="6" t="s">
        <v>71</v>
      </c>
      <c r="C30" s="97" t="s">
        <v>72</v>
      </c>
      <c r="D30" s="91" t="s">
        <v>72</v>
      </c>
      <c r="E30" s="97" t="s">
        <v>72</v>
      </c>
      <c r="F30" s="91" t="s">
        <v>73</v>
      </c>
      <c r="G30" s="97" t="s">
        <v>72</v>
      </c>
      <c r="H30" s="94"/>
      <c r="I30" s="41"/>
      <c r="J30" s="41" t="str">
        <f>IF(I30&lt;&gt;0,SUM(I$12:I30)/COUNT(I$12:I30)," ")</f>
        <v xml:space="preserve"> </v>
      </c>
    </row>
    <row r="31" spans="1:10" x14ac:dyDescent="0.25">
      <c r="A31" s="34">
        <v>17</v>
      </c>
      <c r="B31" s="6">
        <f>'Fig17'!E$11</f>
        <v>0</v>
      </c>
      <c r="C31" s="6">
        <f>'Fig17'!F$11</f>
        <v>0</v>
      </c>
      <c r="D31" s="6">
        <f>'Fig17'!G$11</f>
        <v>0</v>
      </c>
      <c r="E31" s="6">
        <f>'Fig17'!H$11</f>
        <v>0</v>
      </c>
      <c r="F31" s="6">
        <f>'Fig17'!I$11</f>
        <v>0</v>
      </c>
      <c r="G31" s="6">
        <f>'Fig17'!J$11</f>
        <v>0</v>
      </c>
      <c r="H31" s="6">
        <f>'Fig17'!K$11</f>
        <v>0</v>
      </c>
      <c r="I31" s="37">
        <f>'Fig17'!L$11</f>
        <v>0</v>
      </c>
      <c r="J31" s="38" t="str">
        <f>IF(I31&lt;&gt;0,SUM(I$12:I31)/COUNT(I$12:I31)," ")</f>
        <v xml:space="preserve"> </v>
      </c>
    </row>
    <row r="32" spans="1:10" x14ac:dyDescent="0.25">
      <c r="A32" s="34">
        <v>18</v>
      </c>
      <c r="B32" s="6">
        <f>'Fig18'!E$11</f>
        <v>0</v>
      </c>
      <c r="C32" s="6">
        <f>'Fig18'!F$11</f>
        <v>0</v>
      </c>
      <c r="D32" s="6">
        <f>'Fig18'!G$11</f>
        <v>0</v>
      </c>
      <c r="E32" s="6">
        <f>'Fig18'!H$11</f>
        <v>0</v>
      </c>
      <c r="F32" s="6">
        <f>'Fig18'!I$11</f>
        <v>0</v>
      </c>
      <c r="G32" s="6">
        <f>'Fig18'!J$11</f>
        <v>0</v>
      </c>
      <c r="H32" s="6">
        <f>'Fig18'!K$11</f>
        <v>0</v>
      </c>
      <c r="I32" s="37">
        <f>'Fig18'!L$11</f>
        <v>0</v>
      </c>
      <c r="J32" s="38" t="str">
        <f>IF(I32&lt;&gt;0,SUM(I$12:I32)/COUNT(I$12:I32)," ")</f>
        <v xml:space="preserve"> </v>
      </c>
    </row>
    <row r="33" spans="1:10" x14ac:dyDescent="0.25">
      <c r="A33" s="34">
        <v>19</v>
      </c>
      <c r="B33" s="6">
        <f>'Fig19'!E$11</f>
        <v>0</v>
      </c>
      <c r="C33" s="6">
        <f>'Fig19'!F$11</f>
        <v>0</v>
      </c>
      <c r="D33" s="6">
        <f>'Fig19'!G$11</f>
        <v>0</v>
      </c>
      <c r="E33" s="6">
        <f>'Fig19'!H$11</f>
        <v>0</v>
      </c>
      <c r="F33" s="6">
        <f>'Fig19'!I$11</f>
        <v>0</v>
      </c>
      <c r="G33" s="6">
        <f>'Fig19'!J$11</f>
        <v>0</v>
      </c>
      <c r="H33" s="6">
        <f>'Fig19'!K$11</f>
        <v>0</v>
      </c>
      <c r="I33" s="37">
        <f>'Fig19'!L$11</f>
        <v>0</v>
      </c>
      <c r="J33" s="38" t="str">
        <f>IF(I33&lt;&gt;0,SUM(I$12:I33)/COUNT(I$12:I33)," ")</f>
        <v xml:space="preserve"> </v>
      </c>
    </row>
    <row r="34" spans="1:10" x14ac:dyDescent="0.25">
      <c r="A34" s="34">
        <v>20</v>
      </c>
      <c r="B34" s="6">
        <f>'Fig20'!E$11</f>
        <v>0</v>
      </c>
      <c r="C34" s="6">
        <f>'Fig20'!F$11</f>
        <v>0</v>
      </c>
      <c r="D34" s="6">
        <f>'Fig20'!G$11</f>
        <v>0</v>
      </c>
      <c r="E34" s="6">
        <f>'Fig20'!H$11</f>
        <v>0</v>
      </c>
      <c r="F34" s="6">
        <f>'Fig20'!I$11</f>
        <v>0</v>
      </c>
      <c r="G34" s="6">
        <f>'Fig20'!J$11</f>
        <v>0</v>
      </c>
      <c r="H34" s="6">
        <f>'Fig20'!K$11</f>
        <v>0</v>
      </c>
      <c r="I34" s="37">
        <f>'Fig20'!L$11</f>
        <v>0</v>
      </c>
      <c r="J34" s="38" t="str">
        <f>IF(I34&lt;&gt;0,SUM(I$12:I34)/COUNT(I$12:I34)," ")</f>
        <v xml:space="preserve"> </v>
      </c>
    </row>
    <row r="35" spans="1:10" x14ac:dyDescent="0.25">
      <c r="A35" s="34">
        <v>21</v>
      </c>
      <c r="B35" s="6">
        <f>'Fig21'!E$11</f>
        <v>0</v>
      </c>
      <c r="C35" s="6">
        <f>'Fig21'!F$11</f>
        <v>0</v>
      </c>
      <c r="D35" s="6">
        <f>'Fig21'!G$11</f>
        <v>0</v>
      </c>
      <c r="E35" s="6">
        <f>'Fig21'!H$11</f>
        <v>0</v>
      </c>
      <c r="F35" s="6">
        <f>'Fig21'!I$11</f>
        <v>0</v>
      </c>
      <c r="G35" s="6">
        <f>'Fig21'!J$11</f>
        <v>0</v>
      </c>
      <c r="H35" s="6">
        <f>'Fig21'!K$11</f>
        <v>0</v>
      </c>
      <c r="I35" s="37">
        <f>'Fig21'!L$11</f>
        <v>0</v>
      </c>
      <c r="J35" s="38" t="str">
        <f>IF(I35&lt;&gt;0,SUM(I$12:I35)/COUNT(I$12:I35)," ")</f>
        <v xml:space="preserve"> </v>
      </c>
    </row>
    <row r="36" spans="1:10" x14ac:dyDescent="0.25">
      <c r="A36" s="34">
        <v>22</v>
      </c>
      <c r="B36" s="6">
        <f>'Fig22'!E$11</f>
        <v>0</v>
      </c>
      <c r="C36" s="6">
        <f>'Fig22'!F$11</f>
        <v>0</v>
      </c>
      <c r="D36" s="6">
        <f>'Fig22'!G$11</f>
        <v>0</v>
      </c>
      <c r="E36" s="6">
        <f>'Fig22'!H$11</f>
        <v>0</v>
      </c>
      <c r="F36" s="6">
        <f>'Fig22'!I$11</f>
        <v>0</v>
      </c>
      <c r="G36" s="6">
        <f>'Fig22'!J$11</f>
        <v>0</v>
      </c>
      <c r="H36" s="6">
        <f>'Fig22'!K$11</f>
        <v>0</v>
      </c>
      <c r="I36" s="37">
        <f>'Fig22'!L$11</f>
        <v>0</v>
      </c>
      <c r="J36" s="38" t="str">
        <f>IF(I36&lt;&gt;0,SUM(I$12:I36)/COUNT(I$12:I36)," ")</f>
        <v xml:space="preserve"> </v>
      </c>
    </row>
    <row r="37" spans="1:10" x14ac:dyDescent="0.25">
      <c r="A37" s="34">
        <v>23</v>
      </c>
      <c r="B37" s="6">
        <f>'Fig23'!E$11</f>
        <v>0</v>
      </c>
      <c r="C37" s="6">
        <f>'Fig23'!F$11</f>
        <v>0</v>
      </c>
      <c r="D37" s="6">
        <f>'Fig23'!G$11</f>
        <v>0</v>
      </c>
      <c r="E37" s="6">
        <f>'Fig23'!H$11</f>
        <v>0</v>
      </c>
      <c r="F37" s="6">
        <f>'Fig23'!I$11</f>
        <v>0</v>
      </c>
      <c r="G37" s="6">
        <f>'Fig23'!J$11</f>
        <v>0</v>
      </c>
      <c r="H37" s="6">
        <f>'Fig23'!K$11</f>
        <v>0</v>
      </c>
      <c r="I37" s="37">
        <f>'Fig23'!L$11</f>
        <v>0</v>
      </c>
      <c r="J37" s="38" t="str">
        <f>IF(I37&lt;&gt;0,SUM(I$12:I37)/COUNT(I$12:I37)," ")</f>
        <v xml:space="preserve"> </v>
      </c>
    </row>
    <row r="38" spans="1:10" x14ac:dyDescent="0.25">
      <c r="A38" s="34">
        <v>24</v>
      </c>
      <c r="B38" s="6">
        <f>'Fig24'!E$11</f>
        <v>0</v>
      </c>
      <c r="C38" s="6">
        <f>'Fig24'!F$11</f>
        <v>0</v>
      </c>
      <c r="D38" s="6">
        <f>'Fig24'!G$11</f>
        <v>0</v>
      </c>
      <c r="E38" s="6">
        <f>'Fig24'!H$11</f>
        <v>0</v>
      </c>
      <c r="F38" s="6">
        <f>'Fig24'!I$11</f>
        <v>0</v>
      </c>
      <c r="G38" s="6">
        <f>'Fig24'!J$11</f>
        <v>0</v>
      </c>
      <c r="H38" s="6">
        <f>'Fig24'!K$11</f>
        <v>0</v>
      </c>
      <c r="I38" s="37">
        <f>'Fig24'!L$11</f>
        <v>0</v>
      </c>
      <c r="J38" s="38" t="str">
        <f>IF(I38&lt;&gt;0,SUM(I$12:I38)/COUNT(I$12:I38)," ")</f>
        <v xml:space="preserve"> </v>
      </c>
    </row>
    <row r="39" spans="1:10" x14ac:dyDescent="0.25">
      <c r="A39" s="35"/>
      <c r="B39" s="26"/>
      <c r="C39" s="26"/>
      <c r="D39" s="26"/>
      <c r="E39" s="25"/>
      <c r="F39" s="270" t="s">
        <v>74</v>
      </c>
      <c r="G39" s="271"/>
      <c r="H39" s="154">
        <f>SUM(H12:H38)</f>
        <v>0</v>
      </c>
      <c r="I39" s="37">
        <f>SUM(I12:I38)</f>
        <v>0</v>
      </c>
      <c r="J39" s="18"/>
    </row>
    <row r="40" spans="1:10" x14ac:dyDescent="0.25">
      <c r="A40" s="17"/>
      <c r="B40" s="22"/>
      <c r="C40" s="22"/>
      <c r="D40" s="22"/>
      <c r="E40" s="22"/>
      <c r="F40" s="26"/>
      <c r="G40" s="25"/>
      <c r="H40" s="6" t="s">
        <v>75</v>
      </c>
      <c r="I40" s="38">
        <f>I39/24</f>
        <v>0</v>
      </c>
      <c r="J40" s="18"/>
    </row>
    <row r="41" spans="1:10" x14ac:dyDescent="0.25">
      <c r="A41" s="17" t="s">
        <v>76</v>
      </c>
      <c r="B41" s="22"/>
      <c r="C41" s="22"/>
      <c r="D41" s="22"/>
      <c r="E41" s="22"/>
      <c r="F41" s="22"/>
      <c r="G41" s="22"/>
      <c r="H41" s="22"/>
      <c r="I41" s="26"/>
      <c r="J41" s="18"/>
    </row>
    <row r="42" spans="1:10" x14ac:dyDescent="0.25">
      <c r="A42" s="17" t="s">
        <v>77</v>
      </c>
      <c r="B42" s="22"/>
      <c r="C42" s="22"/>
      <c r="D42" s="22"/>
      <c r="E42" s="22"/>
      <c r="F42" s="22"/>
      <c r="G42" s="22"/>
      <c r="H42" s="22"/>
      <c r="I42" s="22"/>
      <c r="J42" s="18"/>
    </row>
    <row r="43" spans="1:10" x14ac:dyDescent="0.25">
      <c r="A43" s="17" t="s">
        <v>78</v>
      </c>
      <c r="B43" s="22"/>
      <c r="C43" s="22"/>
      <c r="D43" s="22"/>
      <c r="E43" s="22"/>
      <c r="F43" s="22"/>
      <c r="G43" s="22"/>
      <c r="H43" s="22"/>
      <c r="I43" s="22"/>
      <c r="J43" s="18"/>
    </row>
    <row r="44" spans="1:10" x14ac:dyDescent="0.25">
      <c r="A44" s="17" t="s">
        <v>79</v>
      </c>
      <c r="B44" s="22"/>
      <c r="C44" s="22"/>
      <c r="D44" s="22"/>
      <c r="E44" s="22"/>
      <c r="F44" s="22"/>
      <c r="G44" s="22"/>
      <c r="H44" s="22"/>
      <c r="I44" s="22"/>
      <c r="J44" s="18"/>
    </row>
    <row r="45" spans="1:10" x14ac:dyDescent="0.25">
      <c r="A45" s="17"/>
      <c r="B45" s="22"/>
      <c r="C45" s="22"/>
      <c r="D45" s="22"/>
      <c r="E45" s="22"/>
      <c r="F45" s="22"/>
      <c r="G45" s="22"/>
      <c r="H45" s="22"/>
      <c r="I45" s="22"/>
      <c r="J45" s="18"/>
    </row>
    <row r="46" spans="1:10" ht="15.75" thickBot="1" x14ac:dyDescent="0.3">
      <c r="A46" s="17"/>
      <c r="B46" s="20" t="s">
        <v>32</v>
      </c>
      <c r="C46" s="22"/>
      <c r="D46" s="22"/>
      <c r="E46" s="22"/>
      <c r="F46" s="22" t="s">
        <v>40</v>
      </c>
      <c r="G46" s="22"/>
      <c r="H46" s="22"/>
      <c r="I46" s="22"/>
      <c r="J46" s="18"/>
    </row>
    <row r="47" spans="1:10" ht="15.75" thickBot="1" x14ac:dyDescent="0.3">
      <c r="A47" s="17"/>
      <c r="B47" s="261" t="str">
        <f>IF(ISBLANK(Résultats!C4),"",Résultats!C4)</f>
        <v/>
      </c>
      <c r="C47" s="262"/>
      <c r="D47" s="22"/>
      <c r="E47" s="22"/>
      <c r="F47" s="201"/>
      <c r="G47" s="202"/>
      <c r="H47" s="203"/>
      <c r="I47" s="22"/>
      <c r="J47" s="18"/>
    </row>
    <row r="48" spans="1:10" x14ac:dyDescent="0.25">
      <c r="A48" s="17"/>
      <c r="B48" s="22"/>
      <c r="C48" s="22"/>
      <c r="D48" s="22"/>
      <c r="E48" s="22"/>
      <c r="F48" s="204"/>
      <c r="G48" s="205"/>
      <c r="H48" s="206"/>
      <c r="I48" s="22"/>
      <c r="J48" s="18"/>
    </row>
    <row r="49" spans="1:10" x14ac:dyDescent="0.25">
      <c r="A49" s="17"/>
      <c r="B49" s="22"/>
      <c r="C49" s="22"/>
      <c r="D49" s="22"/>
      <c r="E49" s="22"/>
      <c r="F49" s="204"/>
      <c r="G49" s="205"/>
      <c r="H49" s="206"/>
      <c r="I49" s="22"/>
      <c r="J49" s="18"/>
    </row>
    <row r="50" spans="1:10" ht="15.75" thickBot="1" x14ac:dyDescent="0.3">
      <c r="A50" s="17"/>
      <c r="B50" s="22"/>
      <c r="C50" s="22"/>
      <c r="D50" s="22"/>
      <c r="E50" s="22"/>
      <c r="F50" s="207"/>
      <c r="G50" s="208"/>
      <c r="H50" s="209"/>
      <c r="I50" s="22"/>
      <c r="J50" s="18"/>
    </row>
    <row r="51" spans="1:10" ht="15.75" thickBot="1" x14ac:dyDescent="0.3">
      <c r="A51" s="182" t="s">
        <v>43</v>
      </c>
      <c r="B51" s="20"/>
      <c r="C51" s="20"/>
      <c r="D51" s="20"/>
      <c r="E51" s="20"/>
      <c r="F51" s="20"/>
      <c r="G51" s="20"/>
      <c r="H51" s="20"/>
      <c r="I51" s="20"/>
      <c r="J51" s="21"/>
    </row>
  </sheetData>
  <sheetProtection algorithmName="SHA-512" hashValue="yQAUhMBCYuyaCXWFMn/RbBsIQbgbzzeyfsnVAEJGbcrVbXJvymAIocT9O1mGaNc2YuFH0/0Kv4Cd1aeDWrkwLw==" saltValue="lSglAFVNKDCdVsjDqDKWgw==" spinCount="100000" sheet="1" objects="1" scenarios="1"/>
  <mergeCells count="61">
    <mergeCell ref="C4:G4"/>
    <mergeCell ref="I4:J4"/>
    <mergeCell ref="A1:J1"/>
    <mergeCell ref="B2:G2"/>
    <mergeCell ref="I2:J2"/>
    <mergeCell ref="C3:G3"/>
    <mergeCell ref="I3:J3"/>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 ref="B23:C23"/>
    <mergeCell ref="D23:E23"/>
    <mergeCell ref="F23:G23"/>
    <mergeCell ref="B24:C24"/>
    <mergeCell ref="D24:E24"/>
    <mergeCell ref="F24:G24"/>
    <mergeCell ref="B25:C25"/>
    <mergeCell ref="D25:E25"/>
    <mergeCell ref="F25:G25"/>
    <mergeCell ref="B26:C26"/>
    <mergeCell ref="D26:E26"/>
    <mergeCell ref="F26:G26"/>
    <mergeCell ref="B27:C27"/>
    <mergeCell ref="D27:E27"/>
    <mergeCell ref="F27:G27"/>
    <mergeCell ref="F39:G39"/>
    <mergeCell ref="B47:C47"/>
    <mergeCell ref="F47:H50"/>
  </mergeCell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B3699-5748-4DEF-BC51-D1AD4FFE42E0}">
  <sheetPr>
    <tabColor rgb="FFFF0000"/>
  </sheetPr>
  <dimension ref="A1:J51"/>
  <sheetViews>
    <sheetView topLeftCell="A7" workbookViewId="0">
      <selection activeCell="H31" sqref="H31"/>
    </sheetView>
  </sheetViews>
  <sheetFormatPr baseColWidth="10" defaultColWidth="10.7109375" defaultRowHeight="15" x14ac:dyDescent="0.25"/>
  <cols>
    <col min="1" max="1" width="14.42578125" customWidth="1"/>
    <col min="8" max="8" width="17" bestFit="1" customWidth="1"/>
  </cols>
  <sheetData>
    <row r="1" spans="1:10" ht="112.5" customHeight="1" thickBot="1" x14ac:dyDescent="0.3">
      <c r="A1" s="280" t="s">
        <v>55</v>
      </c>
      <c r="B1" s="281"/>
      <c r="C1" s="281"/>
      <c r="D1" s="281"/>
      <c r="E1" s="281"/>
      <c r="F1" s="281"/>
      <c r="G1" s="281"/>
      <c r="H1" s="281"/>
      <c r="I1" s="281"/>
      <c r="J1" s="282"/>
    </row>
    <row r="2" spans="1:10" ht="15.75" thickBot="1" x14ac:dyDescent="0.3">
      <c r="A2" s="98" t="s">
        <v>56</v>
      </c>
      <c r="B2" s="274" t="str">
        <f>IF(ISBLANK(Résultats!A18),"",Résultats!A18)</f>
        <v/>
      </c>
      <c r="C2" s="275"/>
      <c r="D2" s="275"/>
      <c r="E2" s="275"/>
      <c r="F2" s="275"/>
      <c r="G2" s="276"/>
      <c r="H2" s="99" t="s">
        <v>57</v>
      </c>
      <c r="I2" s="272" t="str">
        <f>IF(ISBLANK(Résultats!D18),"",Résultats!D18)</f>
        <v/>
      </c>
      <c r="J2" s="273"/>
    </row>
    <row r="3" spans="1:10" ht="15.75" thickBot="1" x14ac:dyDescent="0.3">
      <c r="A3" s="98" t="s">
        <v>58</v>
      </c>
      <c r="B3" s="99"/>
      <c r="C3" s="272" t="str">
        <f>IF(ISBLANK(Résultats!G18),"",Résultats!G18)</f>
        <v/>
      </c>
      <c r="D3" s="277"/>
      <c r="E3" s="277"/>
      <c r="F3" s="277"/>
      <c r="G3" s="273"/>
      <c r="H3" s="99" t="s">
        <v>59</v>
      </c>
      <c r="I3" s="272" t="str">
        <f>IF(Résultats!F18="X"," moins de 21 ans","")</f>
        <v/>
      </c>
      <c r="J3" s="273"/>
    </row>
    <row r="4" spans="1:10" ht="15.75" thickBot="1" x14ac:dyDescent="0.3">
      <c r="A4" s="98" t="s">
        <v>29</v>
      </c>
      <c r="B4" s="99"/>
      <c r="C4" s="272" t="str">
        <f>IF(ISBLANK(Résultats!C2),"",Résultats!C2)</f>
        <v xml:space="preserve"> </v>
      </c>
      <c r="D4" s="277"/>
      <c r="E4" s="277"/>
      <c r="F4" s="277"/>
      <c r="G4" s="273"/>
      <c r="H4" s="99" t="s">
        <v>60</v>
      </c>
      <c r="I4" s="272" t="str">
        <f>IF(ISBLANK(Résultats!J2),"",Résultats!J2)</f>
        <v/>
      </c>
      <c r="J4" s="273"/>
    </row>
    <row r="5" spans="1:10" x14ac:dyDescent="0.25">
      <c r="A5" s="98" t="s">
        <v>61</v>
      </c>
      <c r="B5" s="99"/>
      <c r="C5" s="99"/>
      <c r="D5" s="99"/>
      <c r="E5" s="99"/>
      <c r="F5" s="99"/>
      <c r="G5" s="99"/>
      <c r="H5" s="99"/>
      <c r="I5" s="99"/>
      <c r="J5" s="100"/>
    </row>
    <row r="6" spans="1:10" x14ac:dyDescent="0.25">
      <c r="A6" s="98" t="s">
        <v>62</v>
      </c>
      <c r="B6" s="99"/>
      <c r="C6" s="99"/>
      <c r="D6" s="99"/>
      <c r="E6" s="99"/>
      <c r="F6" s="99"/>
      <c r="G6" s="99"/>
      <c r="H6" s="99"/>
      <c r="I6" s="99"/>
      <c r="J6" s="100"/>
    </row>
    <row r="7" spans="1:10" x14ac:dyDescent="0.25">
      <c r="A7" s="98" t="s">
        <v>63</v>
      </c>
      <c r="B7" s="99"/>
      <c r="C7" s="99"/>
      <c r="D7" s="99"/>
      <c r="E7" s="99"/>
      <c r="F7" s="99"/>
      <c r="G7" s="99"/>
      <c r="H7" s="99"/>
      <c r="I7" s="99"/>
      <c r="J7" s="100"/>
    </row>
    <row r="8" spans="1:10" x14ac:dyDescent="0.25">
      <c r="A8" s="98" t="s">
        <v>64</v>
      </c>
      <c r="B8" s="99"/>
      <c r="C8" s="99"/>
      <c r="D8" s="99"/>
      <c r="E8" s="99"/>
      <c r="F8" s="99"/>
      <c r="G8" s="99"/>
      <c r="H8" s="99"/>
      <c r="I8" s="99"/>
      <c r="J8" s="100"/>
    </row>
    <row r="9" spans="1:10" x14ac:dyDescent="0.25">
      <c r="A9" s="98" t="s">
        <v>65</v>
      </c>
      <c r="B9" s="99"/>
      <c r="C9" s="99"/>
      <c r="D9" s="99"/>
      <c r="E9" s="99"/>
      <c r="F9" s="99"/>
      <c r="G9" s="99"/>
      <c r="H9" s="99"/>
      <c r="I9" s="99"/>
      <c r="J9" s="100"/>
    </row>
    <row r="10" spans="1:10" x14ac:dyDescent="0.25">
      <c r="A10" s="101" t="s">
        <v>66</v>
      </c>
      <c r="B10" s="102"/>
      <c r="C10" s="102"/>
      <c r="D10" s="102"/>
      <c r="E10" s="102"/>
      <c r="F10" s="102"/>
      <c r="G10" s="102"/>
      <c r="H10" s="102"/>
      <c r="I10" s="102"/>
      <c r="J10" s="100"/>
    </row>
    <row r="11" spans="1:10" ht="60" x14ac:dyDescent="0.25">
      <c r="A11" s="103" t="s">
        <v>67</v>
      </c>
      <c r="B11" s="283" t="s">
        <v>44</v>
      </c>
      <c r="C11" s="284"/>
      <c r="D11" s="283" t="s">
        <v>45</v>
      </c>
      <c r="E11" s="284"/>
      <c r="F11" s="283" t="s">
        <v>46</v>
      </c>
      <c r="G11" s="284"/>
      <c r="H11" s="104" t="s">
        <v>47</v>
      </c>
      <c r="I11" s="105" t="s">
        <v>68</v>
      </c>
      <c r="J11" s="106" t="s">
        <v>69</v>
      </c>
    </row>
    <row r="12" spans="1:10" x14ac:dyDescent="0.25">
      <c r="A12" s="107">
        <v>1</v>
      </c>
      <c r="B12" s="285">
        <f>'Fig1'!E$12</f>
        <v>0</v>
      </c>
      <c r="C12" s="286"/>
      <c r="D12" s="285">
        <f>'Fig1'!F$12</f>
        <v>0</v>
      </c>
      <c r="E12" s="286"/>
      <c r="F12" s="285">
        <f>'Fig1'!G$12</f>
        <v>0</v>
      </c>
      <c r="G12" s="286"/>
      <c r="H12" s="108">
        <f>'Fig1'!H$12</f>
        <v>0</v>
      </c>
      <c r="I12" s="108">
        <f>'Fig1'!I$12</f>
        <v>0</v>
      </c>
      <c r="J12" s="121" t="str">
        <f>IF( I13=0," ",I12)</f>
        <v xml:space="preserve"> </v>
      </c>
    </row>
    <row r="13" spans="1:10" x14ac:dyDescent="0.25">
      <c r="A13" s="107">
        <v>2</v>
      </c>
      <c r="B13" s="285">
        <f>'Fig2'!E$12</f>
        <v>0</v>
      </c>
      <c r="C13" s="286"/>
      <c r="D13" s="285">
        <f>'Fig2'!F$12</f>
        <v>0</v>
      </c>
      <c r="E13" s="286"/>
      <c r="F13" s="285">
        <f>'Fig2'!G$12</f>
        <v>0</v>
      </c>
      <c r="G13" s="286"/>
      <c r="H13" s="108">
        <f>'Fig2'!H$12</f>
        <v>0</v>
      </c>
      <c r="I13" s="108">
        <f>'Fig2'!I$12</f>
        <v>0</v>
      </c>
      <c r="J13" s="121" t="str">
        <f>IF(I13&lt;&gt;0,SUM(I$12:I13)/COUNT(I$12:I13)," ")</f>
        <v xml:space="preserve"> </v>
      </c>
    </row>
    <row r="14" spans="1:10" x14ac:dyDescent="0.25">
      <c r="A14" s="107">
        <v>3</v>
      </c>
      <c r="B14" s="285">
        <f>'Fig3'!E$12</f>
        <v>0</v>
      </c>
      <c r="C14" s="286"/>
      <c r="D14" s="285">
        <f>'Fig3'!F$12</f>
        <v>0</v>
      </c>
      <c r="E14" s="286"/>
      <c r="F14" s="285">
        <f>'Fig3'!G$12</f>
        <v>0</v>
      </c>
      <c r="G14" s="286"/>
      <c r="H14" s="108">
        <f>'Fig3'!H$12</f>
        <v>0</v>
      </c>
      <c r="I14" s="108">
        <f>'Fig3'!I$12</f>
        <v>0</v>
      </c>
      <c r="J14" s="121" t="str">
        <f>IF(I14&lt;&gt;0,SUM(I$12:I14)/COUNT(I$12:I14)," ")</f>
        <v xml:space="preserve"> </v>
      </c>
    </row>
    <row r="15" spans="1:10" x14ac:dyDescent="0.25">
      <c r="A15" s="107">
        <v>4</v>
      </c>
      <c r="B15" s="285">
        <f>'Fig4'!E$12</f>
        <v>0</v>
      </c>
      <c r="C15" s="286"/>
      <c r="D15" s="285">
        <f>'Fig4'!F$12</f>
        <v>0</v>
      </c>
      <c r="E15" s="286"/>
      <c r="F15" s="285">
        <f>'Fig4'!G$12</f>
        <v>0</v>
      </c>
      <c r="G15" s="286"/>
      <c r="H15" s="108">
        <f>'Fig4'!H$12</f>
        <v>0</v>
      </c>
      <c r="I15" s="108">
        <f>'Fig4'!I$12</f>
        <v>0</v>
      </c>
      <c r="J15" s="121" t="str">
        <f>IF(I15&lt;&gt;0,SUM(I$12:I15)/COUNT(I$12:I15)," ")</f>
        <v xml:space="preserve"> </v>
      </c>
    </row>
    <row r="16" spans="1:10" x14ac:dyDescent="0.25">
      <c r="A16" s="107">
        <v>5</v>
      </c>
      <c r="B16" s="285">
        <f>'Fig5'!E$12</f>
        <v>0</v>
      </c>
      <c r="C16" s="286"/>
      <c r="D16" s="285">
        <f>'Fig5'!F$12</f>
        <v>0</v>
      </c>
      <c r="E16" s="286"/>
      <c r="F16" s="285">
        <f>'Fig5'!G$12</f>
        <v>0</v>
      </c>
      <c r="G16" s="286"/>
      <c r="H16" s="108">
        <f>'Fig5'!H$12</f>
        <v>0</v>
      </c>
      <c r="I16" s="108">
        <f>'Fig5'!I$12</f>
        <v>0</v>
      </c>
      <c r="J16" s="121" t="str">
        <f>IF(I16&lt;&gt;0,SUM(I$12:I16)/COUNT(I$12:I16)," ")</f>
        <v xml:space="preserve"> </v>
      </c>
    </row>
    <row r="17" spans="1:10" x14ac:dyDescent="0.25">
      <c r="A17" s="107">
        <v>6</v>
      </c>
      <c r="B17" s="285">
        <f>'Fig6'!E$12</f>
        <v>0</v>
      </c>
      <c r="C17" s="286"/>
      <c r="D17" s="285">
        <f>'Fig6'!F$12</f>
        <v>0</v>
      </c>
      <c r="E17" s="286"/>
      <c r="F17" s="285">
        <f>'Fig6'!G$12</f>
        <v>0</v>
      </c>
      <c r="G17" s="286"/>
      <c r="H17" s="108">
        <f>'Fig6'!H$12</f>
        <v>0</v>
      </c>
      <c r="I17" s="108">
        <f>'Fig6'!I$12</f>
        <v>0</v>
      </c>
      <c r="J17" s="121" t="str">
        <f>IF(I17&lt;&gt;0,SUM(I$12:I17)/COUNT(I$12:I17)," ")</f>
        <v xml:space="preserve"> </v>
      </c>
    </row>
    <row r="18" spans="1:10" x14ac:dyDescent="0.25">
      <c r="A18" s="107">
        <v>7</v>
      </c>
      <c r="B18" s="285">
        <f>'Fig7'!E$12</f>
        <v>0</v>
      </c>
      <c r="C18" s="286"/>
      <c r="D18" s="285">
        <f>'Fig7'!F$12</f>
        <v>0</v>
      </c>
      <c r="E18" s="286"/>
      <c r="F18" s="285">
        <f>'Fig7'!G$12</f>
        <v>0</v>
      </c>
      <c r="G18" s="286"/>
      <c r="H18" s="108">
        <f>'Fig7'!H$12</f>
        <v>0</v>
      </c>
      <c r="I18" s="108">
        <f>'Fig7'!I$12</f>
        <v>0</v>
      </c>
      <c r="J18" s="121" t="str">
        <f>IF(I18&lt;&gt;0,SUM(I$12:I18)/COUNT(I$12:I18)," ")</f>
        <v xml:space="preserve"> </v>
      </c>
    </row>
    <row r="19" spans="1:10" x14ac:dyDescent="0.25">
      <c r="A19" s="107">
        <v>8</v>
      </c>
      <c r="B19" s="285">
        <f>'Fig8'!E$12</f>
        <v>0</v>
      </c>
      <c r="C19" s="286"/>
      <c r="D19" s="285">
        <f>'Fig8'!F$12</f>
        <v>0</v>
      </c>
      <c r="E19" s="286"/>
      <c r="F19" s="285">
        <f>'Fig8'!G$12</f>
        <v>0</v>
      </c>
      <c r="G19" s="286"/>
      <c r="H19" s="108">
        <f>'Fig8'!H$12</f>
        <v>0</v>
      </c>
      <c r="I19" s="108">
        <f>'Fig8'!I$12</f>
        <v>0</v>
      </c>
      <c r="J19" s="121" t="str">
        <f>IF(I19&lt;&gt;0,SUM(I$12:I19)/COUNT(I$12:I19)," ")</f>
        <v xml:space="preserve"> </v>
      </c>
    </row>
    <row r="20" spans="1:10" x14ac:dyDescent="0.25">
      <c r="A20" s="107">
        <v>9</v>
      </c>
      <c r="B20" s="285">
        <f>'Fig9'!E$12</f>
        <v>0</v>
      </c>
      <c r="C20" s="286"/>
      <c r="D20" s="285">
        <f>'Fig9'!F$12</f>
        <v>0</v>
      </c>
      <c r="E20" s="286"/>
      <c r="F20" s="285">
        <f>'Fig9'!G$12</f>
        <v>0</v>
      </c>
      <c r="G20" s="286"/>
      <c r="H20" s="108">
        <f>'Fig9'!H$12</f>
        <v>0</v>
      </c>
      <c r="I20" s="108">
        <f>'Fig9'!I$12</f>
        <v>0</v>
      </c>
      <c r="J20" s="121" t="str">
        <f>IF(I20&lt;&gt;0,SUM(I$12:I20)/COUNT(I$12:I20)," ")</f>
        <v xml:space="preserve"> </v>
      </c>
    </row>
    <row r="21" spans="1:10" x14ac:dyDescent="0.25">
      <c r="A21" s="107">
        <v>10</v>
      </c>
      <c r="B21" s="285">
        <f>'Fig10'!E$12</f>
        <v>0</v>
      </c>
      <c r="C21" s="286"/>
      <c r="D21" s="285">
        <f>'Fig10'!F$12</f>
        <v>0</v>
      </c>
      <c r="E21" s="286"/>
      <c r="F21" s="285">
        <f>'Fig10'!G$12</f>
        <v>0</v>
      </c>
      <c r="G21" s="286"/>
      <c r="H21" s="108">
        <f>'Fig10'!H$12</f>
        <v>0</v>
      </c>
      <c r="I21" s="108">
        <f>'Fig10'!I$12</f>
        <v>0</v>
      </c>
      <c r="J21" s="121" t="str">
        <f>IF(I21&lt;&gt;0,SUM(I$12:I21)/COUNT(I$12:I21)," ")</f>
        <v xml:space="preserve"> </v>
      </c>
    </row>
    <row r="22" spans="1:10" x14ac:dyDescent="0.25">
      <c r="A22" s="107">
        <v>11</v>
      </c>
      <c r="B22" s="285">
        <f>'Fig11'!E$12</f>
        <v>0</v>
      </c>
      <c r="C22" s="286"/>
      <c r="D22" s="285">
        <f>'Fig11'!F$12</f>
        <v>0</v>
      </c>
      <c r="E22" s="286"/>
      <c r="F22" s="285">
        <f>'Fig11'!G$12</f>
        <v>0</v>
      </c>
      <c r="G22" s="286"/>
      <c r="H22" s="108">
        <f>'Fig11'!H$12</f>
        <v>0</v>
      </c>
      <c r="I22" s="108">
        <f>'Fig11'!I$12</f>
        <v>0</v>
      </c>
      <c r="J22" s="121" t="str">
        <f>IF(I22&lt;&gt;0,SUM(I$12:I22)/COUNT(I$12:I22)," ")</f>
        <v xml:space="preserve"> </v>
      </c>
    </row>
    <row r="23" spans="1:10" x14ac:dyDescent="0.25">
      <c r="A23" s="107">
        <v>12</v>
      </c>
      <c r="B23" s="285">
        <f>'Fig12'!E$12</f>
        <v>0</v>
      </c>
      <c r="C23" s="286"/>
      <c r="D23" s="285">
        <f>'Fig12'!F$12</f>
        <v>0</v>
      </c>
      <c r="E23" s="286"/>
      <c r="F23" s="285">
        <f>'Fig12'!G$12</f>
        <v>0</v>
      </c>
      <c r="G23" s="286"/>
      <c r="H23" s="108">
        <f>'Fig12'!H$12</f>
        <v>0</v>
      </c>
      <c r="I23" s="108">
        <f>'Fig12'!I$12</f>
        <v>0</v>
      </c>
      <c r="J23" s="121" t="str">
        <f>IF(I23&lt;&gt;0,SUM(I$12:I23)/COUNT(I$12:I23)," ")</f>
        <v xml:space="preserve"> </v>
      </c>
    </row>
    <row r="24" spans="1:10" x14ac:dyDescent="0.25">
      <c r="A24" s="107">
        <v>13</v>
      </c>
      <c r="B24" s="285">
        <f>'Fig13'!E$12</f>
        <v>0</v>
      </c>
      <c r="C24" s="286"/>
      <c r="D24" s="285">
        <f>'Fig13'!F$12</f>
        <v>0</v>
      </c>
      <c r="E24" s="286"/>
      <c r="F24" s="285">
        <f>'Fig13'!G$12</f>
        <v>0</v>
      </c>
      <c r="G24" s="286"/>
      <c r="H24" s="108">
        <f>'Fig13'!H$12</f>
        <v>0</v>
      </c>
      <c r="I24" s="108">
        <f>'Fig13'!I$12</f>
        <v>0</v>
      </c>
      <c r="J24" s="121" t="str">
        <f>IF(I24&lt;&gt;0,SUM(I$12:I24)/COUNT(I$12:I24)," ")</f>
        <v xml:space="preserve"> </v>
      </c>
    </row>
    <row r="25" spans="1:10" x14ac:dyDescent="0.25">
      <c r="A25" s="107">
        <v>14</v>
      </c>
      <c r="B25" s="285">
        <f>'Fig14'!E$12</f>
        <v>0</v>
      </c>
      <c r="C25" s="286"/>
      <c r="D25" s="285">
        <f>'Fig14'!F$12</f>
        <v>0</v>
      </c>
      <c r="E25" s="286"/>
      <c r="F25" s="285">
        <f>'Fig14'!G$12</f>
        <v>0</v>
      </c>
      <c r="G25" s="286"/>
      <c r="H25" s="108">
        <f>'Fig14'!H$12</f>
        <v>0</v>
      </c>
      <c r="I25" s="108">
        <f>'Fig14'!I$12</f>
        <v>0</v>
      </c>
      <c r="J25" s="121" t="str">
        <f>IF(I25&lt;&gt;0,SUM(I$12:I25)/COUNT(I$12:I25)," ")</f>
        <v xml:space="preserve"> </v>
      </c>
    </row>
    <row r="26" spans="1:10" x14ac:dyDescent="0.25">
      <c r="A26" s="107">
        <v>15</v>
      </c>
      <c r="B26" s="285">
        <f>'Fig15'!E$12</f>
        <v>0</v>
      </c>
      <c r="C26" s="286"/>
      <c r="D26" s="285">
        <f>'Fig15'!F$12</f>
        <v>0</v>
      </c>
      <c r="E26" s="286"/>
      <c r="F26" s="285">
        <f>'Fig15'!G$12</f>
        <v>0</v>
      </c>
      <c r="G26" s="286"/>
      <c r="H26" s="108">
        <f>'Fig15'!H$12</f>
        <v>0</v>
      </c>
      <c r="I26" s="108">
        <f>'Fig15'!I$12</f>
        <v>0</v>
      </c>
      <c r="J26" s="121" t="str">
        <f>IF(I26&lt;&gt;0,SUM(I$12:I26)/COUNT(I$12:I26)," ")</f>
        <v xml:space="preserve"> </v>
      </c>
    </row>
    <row r="27" spans="1:10" x14ac:dyDescent="0.25">
      <c r="A27" s="107">
        <v>16</v>
      </c>
      <c r="B27" s="285">
        <f>'Fig16'!E$12</f>
        <v>0</v>
      </c>
      <c r="C27" s="286"/>
      <c r="D27" s="285">
        <f>'Fig16'!F$12</f>
        <v>0</v>
      </c>
      <c r="E27" s="286"/>
      <c r="F27" s="285">
        <f>'Fig16'!G$12</f>
        <v>0</v>
      </c>
      <c r="G27" s="286"/>
      <c r="H27" s="108">
        <f>'Fig16'!H$12</f>
        <v>0</v>
      </c>
      <c r="I27" s="108">
        <f>'Fig16'!I$12</f>
        <v>0</v>
      </c>
      <c r="J27" s="121" t="str">
        <f>IF(I27&lt;&gt;0,SUM(I$12:I27)/COUNT(I$12:I27)," ")</f>
        <v xml:space="preserve"> </v>
      </c>
    </row>
    <row r="28" spans="1:10" x14ac:dyDescent="0.25">
      <c r="A28" s="109"/>
      <c r="B28" s="110"/>
      <c r="C28" s="111"/>
      <c r="D28" s="110"/>
      <c r="E28" s="111"/>
      <c r="F28" s="110"/>
      <c r="G28" s="111"/>
      <c r="H28" s="110"/>
      <c r="I28" s="112"/>
      <c r="J28" s="112" t="str">
        <f>IF(I28&lt;&gt;0,SUM(I$12:I28)/COUNT(I$12:I28)," ")</f>
        <v xml:space="preserve"> </v>
      </c>
    </row>
    <row r="29" spans="1:10" x14ac:dyDescent="0.25">
      <c r="A29" s="98"/>
      <c r="B29" s="113"/>
      <c r="C29" s="114" t="s">
        <v>70</v>
      </c>
      <c r="D29" s="115"/>
      <c r="E29" s="114" t="s">
        <v>70</v>
      </c>
      <c r="F29" s="115"/>
      <c r="G29" s="114" t="s">
        <v>70</v>
      </c>
      <c r="H29" s="116"/>
      <c r="I29" s="100"/>
      <c r="J29" s="100" t="str">
        <f>IF(I29&lt;&gt;0,SUM(I$12:I29)/COUNT(I$12:I29)," ")</f>
        <v xml:space="preserve"> </v>
      </c>
    </row>
    <row r="30" spans="1:10" x14ac:dyDescent="0.25">
      <c r="A30" s="117"/>
      <c r="B30" s="108" t="s">
        <v>71</v>
      </c>
      <c r="C30" s="118" t="s">
        <v>72</v>
      </c>
      <c r="D30" s="111" t="s">
        <v>72</v>
      </c>
      <c r="E30" s="118" t="s">
        <v>72</v>
      </c>
      <c r="F30" s="111" t="s">
        <v>73</v>
      </c>
      <c r="G30" s="118" t="s">
        <v>72</v>
      </c>
      <c r="H30" s="115"/>
      <c r="I30" s="119"/>
      <c r="J30" s="119" t="str">
        <f>IF(I30&lt;&gt;0,SUM(I$12:I30)/COUNT(I$12:I30)," ")</f>
        <v xml:space="preserve"> </v>
      </c>
    </row>
    <row r="31" spans="1:10" x14ac:dyDescent="0.25">
      <c r="A31" s="107">
        <v>17</v>
      </c>
      <c r="B31" s="108">
        <f>'Fig17'!E$12</f>
        <v>0</v>
      </c>
      <c r="C31" s="108">
        <f>'Fig17'!F$12</f>
        <v>0</v>
      </c>
      <c r="D31" s="108">
        <f>'Fig17'!G$12</f>
        <v>0</v>
      </c>
      <c r="E31" s="108">
        <f>'Fig17'!H$12</f>
        <v>0</v>
      </c>
      <c r="F31" s="108">
        <f>'Fig17'!I$12</f>
        <v>0</v>
      </c>
      <c r="G31" s="108">
        <f>'Fig17'!J$12</f>
        <v>0</v>
      </c>
      <c r="H31" s="108">
        <f>'Fig17'!K$12</f>
        <v>0</v>
      </c>
      <c r="I31" s="108">
        <f>'Fig17'!L$12</f>
        <v>0</v>
      </c>
      <c r="J31" s="121" t="str">
        <f>IF(I31&lt;&gt;0,SUM(I$12:I31)/COUNT(I$12:I31)," ")</f>
        <v xml:space="preserve"> </v>
      </c>
    </row>
    <row r="32" spans="1:10" x14ac:dyDescent="0.25">
      <c r="A32" s="107">
        <v>18</v>
      </c>
      <c r="B32" s="108">
        <f>'Fig18'!E$12</f>
        <v>0</v>
      </c>
      <c r="C32" s="108">
        <f>'Fig18'!F$12</f>
        <v>0</v>
      </c>
      <c r="D32" s="108">
        <f>'Fig18'!G$12</f>
        <v>0</v>
      </c>
      <c r="E32" s="108">
        <f>'Fig18'!H$12</f>
        <v>0</v>
      </c>
      <c r="F32" s="108">
        <f>'Fig18'!I$12</f>
        <v>0</v>
      </c>
      <c r="G32" s="108">
        <f>'Fig18'!J$12</f>
        <v>0</v>
      </c>
      <c r="H32" s="108">
        <f>'Fig18'!K$12</f>
        <v>0</v>
      </c>
      <c r="I32" s="108">
        <f>'Fig18'!L$12</f>
        <v>0</v>
      </c>
      <c r="J32" s="121" t="str">
        <f>IF(I32&lt;&gt;0,SUM(I$12:I32)/COUNT(I$12:I32)," ")</f>
        <v xml:space="preserve"> </v>
      </c>
    </row>
    <row r="33" spans="1:10" x14ac:dyDescent="0.25">
      <c r="A33" s="107">
        <v>19</v>
      </c>
      <c r="B33" s="108">
        <f>'Fig19'!E$12</f>
        <v>0</v>
      </c>
      <c r="C33" s="108">
        <f>'Fig19'!F$12</f>
        <v>0</v>
      </c>
      <c r="D33" s="108">
        <f>'Fig19'!G$12</f>
        <v>0</v>
      </c>
      <c r="E33" s="108">
        <f>'Fig19'!H$12</f>
        <v>0</v>
      </c>
      <c r="F33" s="108">
        <f>'Fig19'!I$12</f>
        <v>0</v>
      </c>
      <c r="G33" s="108">
        <f>'Fig19'!J$12</f>
        <v>0</v>
      </c>
      <c r="H33" s="108">
        <f>'Fig19'!K$12</f>
        <v>0</v>
      </c>
      <c r="I33" s="108">
        <f>'Fig19'!L$12</f>
        <v>0</v>
      </c>
      <c r="J33" s="121" t="str">
        <f>IF(I33&lt;&gt;0,SUM(I$12:I33)/COUNT(I$12:I33)," ")</f>
        <v xml:space="preserve"> </v>
      </c>
    </row>
    <row r="34" spans="1:10" x14ac:dyDescent="0.25">
      <c r="A34" s="107">
        <v>20</v>
      </c>
      <c r="B34" s="108">
        <f>'Fig20'!E$12</f>
        <v>0</v>
      </c>
      <c r="C34" s="108">
        <f>'Fig20'!F$12</f>
        <v>0</v>
      </c>
      <c r="D34" s="108">
        <f>'Fig20'!G$12</f>
        <v>0</v>
      </c>
      <c r="E34" s="108">
        <f>'Fig20'!H$12</f>
        <v>0</v>
      </c>
      <c r="F34" s="108">
        <f>'Fig20'!I$12</f>
        <v>0</v>
      </c>
      <c r="G34" s="108">
        <f>'Fig20'!J$12</f>
        <v>0</v>
      </c>
      <c r="H34" s="108">
        <f>'Fig20'!K$12</f>
        <v>0</v>
      </c>
      <c r="I34" s="108">
        <f>'Fig20'!L$12</f>
        <v>0</v>
      </c>
      <c r="J34" s="121" t="str">
        <f>IF(I34&lt;&gt;0,SUM(I$12:I34)/COUNT(I$12:I34)," ")</f>
        <v xml:space="preserve"> </v>
      </c>
    </row>
    <row r="35" spans="1:10" x14ac:dyDescent="0.25">
      <c r="A35" s="107">
        <v>21</v>
      </c>
      <c r="B35" s="108">
        <f>'Fig21'!E$12</f>
        <v>0</v>
      </c>
      <c r="C35" s="108">
        <f>'Fig21'!F$12</f>
        <v>0</v>
      </c>
      <c r="D35" s="108">
        <f>'Fig21'!G$12</f>
        <v>0</v>
      </c>
      <c r="E35" s="108">
        <f>'Fig21'!H$12</f>
        <v>0</v>
      </c>
      <c r="F35" s="108">
        <f>'Fig21'!I$12</f>
        <v>0</v>
      </c>
      <c r="G35" s="108">
        <f>'Fig21'!J$12</f>
        <v>0</v>
      </c>
      <c r="H35" s="108">
        <f>'Fig21'!K$12</f>
        <v>0</v>
      </c>
      <c r="I35" s="108">
        <f>'Fig21'!L$12</f>
        <v>0</v>
      </c>
      <c r="J35" s="121" t="str">
        <f>IF(I35&lt;&gt;0,SUM(I$12:I35)/COUNT(I$12:I35)," ")</f>
        <v xml:space="preserve"> </v>
      </c>
    </row>
    <row r="36" spans="1:10" x14ac:dyDescent="0.25">
      <c r="A36" s="107">
        <v>22</v>
      </c>
      <c r="B36" s="108">
        <f>'Fig22'!E$12</f>
        <v>0</v>
      </c>
      <c r="C36" s="108">
        <f>'Fig22'!F$12</f>
        <v>0</v>
      </c>
      <c r="D36" s="108">
        <f>'Fig22'!G$12</f>
        <v>0</v>
      </c>
      <c r="E36" s="108">
        <f>'Fig22'!H$12</f>
        <v>0</v>
      </c>
      <c r="F36" s="108">
        <f>'Fig22'!I$12</f>
        <v>0</v>
      </c>
      <c r="G36" s="108">
        <f>'Fig22'!J$12</f>
        <v>0</v>
      </c>
      <c r="H36" s="108">
        <f>'Fig22'!K$12</f>
        <v>0</v>
      </c>
      <c r="I36" s="108">
        <f>'Fig22'!L$12</f>
        <v>0</v>
      </c>
      <c r="J36" s="121" t="str">
        <f>IF(I36&lt;&gt;0,SUM(I$12:I36)/COUNT(I$12:I36)," ")</f>
        <v xml:space="preserve"> </v>
      </c>
    </row>
    <row r="37" spans="1:10" x14ac:dyDescent="0.25">
      <c r="A37" s="107">
        <v>23</v>
      </c>
      <c r="B37" s="108">
        <f>'Fig23'!E$12</f>
        <v>0</v>
      </c>
      <c r="C37" s="108">
        <f>'Fig23'!F$12</f>
        <v>0</v>
      </c>
      <c r="D37" s="108">
        <f>'Fig23'!G$12</f>
        <v>0</v>
      </c>
      <c r="E37" s="108">
        <f>'Fig23'!H$12</f>
        <v>0</v>
      </c>
      <c r="F37" s="108">
        <f>'Fig23'!I$12</f>
        <v>0</v>
      </c>
      <c r="G37" s="108">
        <f>'Fig23'!J$12</f>
        <v>0</v>
      </c>
      <c r="H37" s="108">
        <f>'Fig23'!K$12</f>
        <v>0</v>
      </c>
      <c r="I37" s="108">
        <f>'Fig23'!L$12</f>
        <v>0</v>
      </c>
      <c r="J37" s="121" t="str">
        <f>IF(I37&lt;&gt;0,SUM(I$12:I37)/COUNT(I$12:I37)," ")</f>
        <v xml:space="preserve"> </v>
      </c>
    </row>
    <row r="38" spans="1:10" x14ac:dyDescent="0.25">
      <c r="A38" s="107">
        <v>24</v>
      </c>
      <c r="B38" s="108">
        <f>'Fig24'!E$12</f>
        <v>0</v>
      </c>
      <c r="C38" s="108">
        <f>'Fig24'!F$12</f>
        <v>0</v>
      </c>
      <c r="D38" s="108">
        <f>'Fig24'!G$12</f>
        <v>0</v>
      </c>
      <c r="E38" s="108">
        <f>'Fig24'!H$12</f>
        <v>0</v>
      </c>
      <c r="F38" s="108">
        <f>'Fig24'!I$12</f>
        <v>0</v>
      </c>
      <c r="G38" s="108">
        <f>'Fig24'!J$12</f>
        <v>0</v>
      </c>
      <c r="H38" s="108">
        <f>'Fig24'!K$12</f>
        <v>0</v>
      </c>
      <c r="I38" s="108">
        <f>'Fig24'!L$12</f>
        <v>0</v>
      </c>
      <c r="J38" s="121" t="str">
        <f>IF(I38&lt;&gt;0,SUM(I$12:I38)/COUNT(I$12:I38)," ")</f>
        <v xml:space="preserve"> </v>
      </c>
    </row>
    <row r="39" spans="1:10" x14ac:dyDescent="0.25">
      <c r="A39" s="109"/>
      <c r="B39" s="110"/>
      <c r="C39" s="110"/>
      <c r="D39" s="110"/>
      <c r="E39" s="110"/>
      <c r="F39" s="287" t="s">
        <v>74</v>
      </c>
      <c r="G39" s="288"/>
      <c r="H39" s="153">
        <f>SUM(H12:H38)</f>
        <v>0</v>
      </c>
      <c r="I39" s="108">
        <f>SUM(I12:I38)</f>
        <v>0</v>
      </c>
      <c r="J39" s="100"/>
    </row>
    <row r="40" spans="1:10" x14ac:dyDescent="0.25">
      <c r="A40" s="98"/>
      <c r="B40" s="99"/>
      <c r="C40" s="99"/>
      <c r="D40" s="99"/>
      <c r="E40" s="99"/>
      <c r="F40" s="110"/>
      <c r="G40" s="120"/>
      <c r="H40" s="108" t="s">
        <v>75</v>
      </c>
      <c r="I40" s="121">
        <f>I39/24</f>
        <v>0</v>
      </c>
      <c r="J40" s="100"/>
    </row>
    <row r="41" spans="1:10" x14ac:dyDescent="0.25">
      <c r="A41" s="98" t="s">
        <v>76</v>
      </c>
      <c r="B41" s="99"/>
      <c r="C41" s="99"/>
      <c r="D41" s="99"/>
      <c r="E41" s="99"/>
      <c r="F41" s="99"/>
      <c r="G41" s="99"/>
      <c r="H41" s="99"/>
      <c r="I41" s="99"/>
      <c r="J41" s="100"/>
    </row>
    <row r="42" spans="1:10" x14ac:dyDescent="0.25">
      <c r="A42" s="98" t="s">
        <v>77</v>
      </c>
      <c r="B42" s="99"/>
      <c r="C42" s="99"/>
      <c r="D42" s="99"/>
      <c r="E42" s="99"/>
      <c r="F42" s="99"/>
      <c r="G42" s="99"/>
      <c r="H42" s="99"/>
      <c r="I42" s="99"/>
      <c r="J42" s="100"/>
    </row>
    <row r="43" spans="1:10" x14ac:dyDescent="0.25">
      <c r="A43" s="98" t="s">
        <v>78</v>
      </c>
      <c r="B43" s="99"/>
      <c r="C43" s="99"/>
      <c r="D43" s="99"/>
      <c r="E43" s="99"/>
      <c r="F43" s="99"/>
      <c r="G43" s="99"/>
      <c r="H43" s="99"/>
      <c r="I43" s="99"/>
      <c r="J43" s="100"/>
    </row>
    <row r="44" spans="1:10" x14ac:dyDescent="0.25">
      <c r="A44" s="98" t="s">
        <v>79</v>
      </c>
      <c r="B44" s="99"/>
      <c r="C44" s="99"/>
      <c r="D44" s="99"/>
      <c r="E44" s="99"/>
      <c r="F44" s="99"/>
      <c r="G44" s="99"/>
      <c r="H44" s="99"/>
      <c r="I44" s="99"/>
      <c r="J44" s="100"/>
    </row>
    <row r="45" spans="1:10" x14ac:dyDescent="0.25">
      <c r="A45" s="98"/>
      <c r="B45" s="99"/>
      <c r="C45" s="99"/>
      <c r="D45" s="99"/>
      <c r="E45" s="99"/>
      <c r="F45" s="99"/>
      <c r="G45" s="99"/>
      <c r="H45" s="99"/>
      <c r="I45" s="99"/>
      <c r="J45" s="100"/>
    </row>
    <row r="46" spans="1:10" ht="15.75" thickBot="1" x14ac:dyDescent="0.3">
      <c r="A46" s="98"/>
      <c r="B46" s="122" t="s">
        <v>32</v>
      </c>
      <c r="C46" s="99"/>
      <c r="D46" s="99"/>
      <c r="E46" s="99"/>
      <c r="F46" s="99" t="s">
        <v>40</v>
      </c>
      <c r="G46" s="99"/>
      <c r="H46" s="99"/>
      <c r="I46" s="99"/>
      <c r="J46" s="100"/>
    </row>
    <row r="47" spans="1:10" ht="15.75" thickBot="1" x14ac:dyDescent="0.3">
      <c r="A47" s="98"/>
      <c r="B47" s="278" t="str">
        <f>IF(ISBLANK(Résultats!C4),"",Résultats!C4)</f>
        <v/>
      </c>
      <c r="C47" s="279"/>
      <c r="D47" s="99"/>
      <c r="E47" s="99"/>
      <c r="F47" s="201"/>
      <c r="G47" s="202"/>
      <c r="H47" s="203"/>
      <c r="I47" s="99"/>
      <c r="J47" s="100"/>
    </row>
    <row r="48" spans="1:10" x14ac:dyDescent="0.25">
      <c r="A48" s="98"/>
      <c r="B48" s="99"/>
      <c r="C48" s="99"/>
      <c r="D48" s="99"/>
      <c r="E48" s="99"/>
      <c r="F48" s="204"/>
      <c r="G48" s="205"/>
      <c r="H48" s="206"/>
      <c r="I48" s="99"/>
      <c r="J48" s="100"/>
    </row>
    <row r="49" spans="1:10" x14ac:dyDescent="0.25">
      <c r="A49" s="98"/>
      <c r="B49" s="99"/>
      <c r="C49" s="99"/>
      <c r="D49" s="99"/>
      <c r="E49" s="99"/>
      <c r="F49" s="204"/>
      <c r="G49" s="205"/>
      <c r="H49" s="206"/>
      <c r="I49" s="99"/>
      <c r="J49" s="100"/>
    </row>
    <row r="50" spans="1:10" ht="15.75" thickBot="1" x14ac:dyDescent="0.3">
      <c r="A50" s="98"/>
      <c r="B50" s="99"/>
      <c r="C50" s="99"/>
      <c r="D50" s="99"/>
      <c r="E50" s="99"/>
      <c r="F50" s="207"/>
      <c r="G50" s="208"/>
      <c r="H50" s="209"/>
      <c r="I50" s="99"/>
      <c r="J50" s="100"/>
    </row>
    <row r="51" spans="1:10" ht="15.75" thickBot="1" x14ac:dyDescent="0.3">
      <c r="A51" s="181" t="s">
        <v>43</v>
      </c>
      <c r="B51" s="122"/>
      <c r="C51" s="122"/>
      <c r="D51" s="122"/>
      <c r="E51" s="122"/>
      <c r="F51" s="122"/>
      <c r="G51" s="122"/>
      <c r="H51" s="122"/>
      <c r="I51" s="122"/>
      <c r="J51" s="123"/>
    </row>
  </sheetData>
  <sheetProtection algorithmName="SHA-512" hashValue="YQDgfnXa9GEgGBTO+4swgEUN6nW2kNfcyCP0ICqiRSF0f4/tIF0eqMw5gVJSOTY5G60JuKNaAak1kvI7gF1rsQ==" saltValue="Rh9BJSvod7mLFwtpH1BjCA==" spinCount="100000" sheet="1" objects="1" scenarios="1"/>
  <mergeCells count="61">
    <mergeCell ref="C4:G4"/>
    <mergeCell ref="I4:J4"/>
    <mergeCell ref="A1:J1"/>
    <mergeCell ref="B2:G2"/>
    <mergeCell ref="I2:J2"/>
    <mergeCell ref="C3:G3"/>
    <mergeCell ref="I3:J3"/>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 ref="B23:C23"/>
    <mergeCell ref="D23:E23"/>
    <mergeCell ref="F23:G23"/>
    <mergeCell ref="B24:C24"/>
    <mergeCell ref="D24:E24"/>
    <mergeCell ref="F24:G24"/>
    <mergeCell ref="B25:C25"/>
    <mergeCell ref="D25:E25"/>
    <mergeCell ref="F25:G25"/>
    <mergeCell ref="B26:C26"/>
    <mergeCell ref="D26:E26"/>
    <mergeCell ref="F26:G26"/>
    <mergeCell ref="B27:C27"/>
    <mergeCell ref="D27:E27"/>
    <mergeCell ref="F27:G27"/>
    <mergeCell ref="F39:G39"/>
    <mergeCell ref="B47:C47"/>
    <mergeCell ref="F47:H50"/>
  </mergeCell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75C72-47ED-4CC7-81DF-BB5E84C560AC}">
  <sheetPr>
    <tabColor rgb="FF00B0F0"/>
  </sheetPr>
  <dimension ref="A1:J51"/>
  <sheetViews>
    <sheetView topLeftCell="A9" workbookViewId="0">
      <selection activeCell="H31" sqref="H31"/>
    </sheetView>
  </sheetViews>
  <sheetFormatPr baseColWidth="10" defaultColWidth="10.7109375" defaultRowHeight="15" x14ac:dyDescent="0.25"/>
  <cols>
    <col min="1" max="1" width="14.42578125" customWidth="1"/>
    <col min="8" max="8" width="17" bestFit="1" customWidth="1"/>
  </cols>
  <sheetData>
    <row r="1" spans="1:10" ht="112.5" customHeight="1" thickBot="1" x14ac:dyDescent="0.3">
      <c r="A1" s="297" t="s">
        <v>55</v>
      </c>
      <c r="B1" s="298"/>
      <c r="C1" s="298"/>
      <c r="D1" s="298"/>
      <c r="E1" s="298"/>
      <c r="F1" s="298"/>
      <c r="G1" s="298"/>
      <c r="H1" s="298"/>
      <c r="I1" s="298"/>
      <c r="J1" s="299"/>
    </row>
    <row r="2" spans="1:10" ht="15.75" thickBot="1" x14ac:dyDescent="0.3">
      <c r="A2" s="124" t="s">
        <v>56</v>
      </c>
      <c r="B2" s="291" t="str">
        <f>IF(ISBLANK(Résultats!A19),"",Résultats!A19)</f>
        <v/>
      </c>
      <c r="C2" s="292"/>
      <c r="D2" s="292"/>
      <c r="E2" s="292"/>
      <c r="F2" s="292"/>
      <c r="G2" s="293"/>
      <c r="H2" s="125" t="s">
        <v>57</v>
      </c>
      <c r="I2" s="289" t="str">
        <f>IF(ISBLANK(Résultats!D19),"",Résultats!D19)</f>
        <v/>
      </c>
      <c r="J2" s="290"/>
    </row>
    <row r="3" spans="1:10" ht="15.75" thickBot="1" x14ac:dyDescent="0.3">
      <c r="A3" s="124" t="s">
        <v>58</v>
      </c>
      <c r="B3" s="125"/>
      <c r="C3" s="289" t="str">
        <f>IF(ISBLANK(Résultats!G19),"",Résultats!G19)</f>
        <v/>
      </c>
      <c r="D3" s="294"/>
      <c r="E3" s="294"/>
      <c r="F3" s="294"/>
      <c r="G3" s="290"/>
      <c r="H3" s="125" t="s">
        <v>59</v>
      </c>
      <c r="I3" s="289" t="str">
        <f>IF(Résultats!F19="X"," moins de 21 ans","")</f>
        <v/>
      </c>
      <c r="J3" s="290"/>
    </row>
    <row r="4" spans="1:10" ht="15.75" thickBot="1" x14ac:dyDescent="0.3">
      <c r="A4" s="124" t="s">
        <v>29</v>
      </c>
      <c r="B4" s="125"/>
      <c r="C4" s="289" t="str">
        <f>IF(ISBLANK(Résultats!C2),"",Résultats!C2)</f>
        <v xml:space="preserve"> </v>
      </c>
      <c r="D4" s="294"/>
      <c r="E4" s="294"/>
      <c r="F4" s="294"/>
      <c r="G4" s="290"/>
      <c r="H4" s="125" t="s">
        <v>60</v>
      </c>
      <c r="I4" s="289" t="str">
        <f>IF(ISBLANK(Résultats!J2),"",Résultats!J2)</f>
        <v/>
      </c>
      <c r="J4" s="290"/>
    </row>
    <row r="5" spans="1:10" x14ac:dyDescent="0.25">
      <c r="A5" s="124" t="s">
        <v>61</v>
      </c>
      <c r="B5" s="125"/>
      <c r="C5" s="125"/>
      <c r="D5" s="125"/>
      <c r="E5" s="125"/>
      <c r="F5" s="125"/>
      <c r="G5" s="125"/>
      <c r="H5" s="125"/>
      <c r="I5" s="125"/>
      <c r="J5" s="126"/>
    </row>
    <row r="6" spans="1:10" x14ac:dyDescent="0.25">
      <c r="A6" s="124" t="s">
        <v>62</v>
      </c>
      <c r="B6" s="125"/>
      <c r="C6" s="125"/>
      <c r="D6" s="125"/>
      <c r="E6" s="125"/>
      <c r="F6" s="125"/>
      <c r="G6" s="125"/>
      <c r="H6" s="125"/>
      <c r="I6" s="125"/>
      <c r="J6" s="126"/>
    </row>
    <row r="7" spans="1:10" x14ac:dyDescent="0.25">
      <c r="A7" s="124" t="s">
        <v>63</v>
      </c>
      <c r="B7" s="125"/>
      <c r="C7" s="125"/>
      <c r="D7" s="125"/>
      <c r="E7" s="125"/>
      <c r="F7" s="125"/>
      <c r="G7" s="125"/>
      <c r="H7" s="125"/>
      <c r="I7" s="125"/>
      <c r="J7" s="126"/>
    </row>
    <row r="8" spans="1:10" x14ac:dyDescent="0.25">
      <c r="A8" s="124" t="s">
        <v>64</v>
      </c>
      <c r="B8" s="125"/>
      <c r="C8" s="125"/>
      <c r="D8" s="125"/>
      <c r="E8" s="125"/>
      <c r="F8" s="125"/>
      <c r="G8" s="125"/>
      <c r="H8" s="125"/>
      <c r="I8" s="125"/>
      <c r="J8" s="126"/>
    </row>
    <row r="9" spans="1:10" x14ac:dyDescent="0.25">
      <c r="A9" s="124" t="s">
        <v>65</v>
      </c>
      <c r="B9" s="125"/>
      <c r="C9" s="125"/>
      <c r="D9" s="125"/>
      <c r="E9" s="125"/>
      <c r="F9" s="125"/>
      <c r="G9" s="125"/>
      <c r="H9" s="125"/>
      <c r="I9" s="125"/>
      <c r="J9" s="126"/>
    </row>
    <row r="10" spans="1:10" x14ac:dyDescent="0.25">
      <c r="A10" s="127" t="s">
        <v>66</v>
      </c>
      <c r="B10" s="128"/>
      <c r="C10" s="128"/>
      <c r="D10" s="128"/>
      <c r="E10" s="128"/>
      <c r="F10" s="128"/>
      <c r="G10" s="128"/>
      <c r="H10" s="128"/>
      <c r="I10" s="128"/>
      <c r="J10" s="126"/>
    </row>
    <row r="11" spans="1:10" ht="60" x14ac:dyDescent="0.25">
      <c r="A11" s="129" t="s">
        <v>67</v>
      </c>
      <c r="B11" s="300" t="s">
        <v>44</v>
      </c>
      <c r="C11" s="301"/>
      <c r="D11" s="300" t="s">
        <v>45</v>
      </c>
      <c r="E11" s="301"/>
      <c r="F11" s="300" t="s">
        <v>46</v>
      </c>
      <c r="G11" s="301"/>
      <c r="H11" s="130" t="s">
        <v>47</v>
      </c>
      <c r="I11" s="131" t="s">
        <v>68</v>
      </c>
      <c r="J11" s="132" t="s">
        <v>69</v>
      </c>
    </row>
    <row r="12" spans="1:10" x14ac:dyDescent="0.25">
      <c r="A12" s="133">
        <v>1</v>
      </c>
      <c r="B12" s="302">
        <f>'Fig1'!E$13</f>
        <v>0</v>
      </c>
      <c r="C12" s="303"/>
      <c r="D12" s="302">
        <f>'Fig1'!F$13</f>
        <v>0</v>
      </c>
      <c r="E12" s="303"/>
      <c r="F12" s="302">
        <f>'Fig1'!G$13</f>
        <v>0</v>
      </c>
      <c r="G12" s="303"/>
      <c r="H12" s="134">
        <f>'Fig1'!H$13</f>
        <v>0</v>
      </c>
      <c r="I12" s="135">
        <f>'Fig1'!I$13</f>
        <v>0</v>
      </c>
      <c r="J12" s="149" t="str">
        <f>IF( I13=0," ",I12)</f>
        <v xml:space="preserve"> </v>
      </c>
    </row>
    <row r="13" spans="1:10" x14ac:dyDescent="0.25">
      <c r="A13" s="133">
        <v>2</v>
      </c>
      <c r="B13" s="302">
        <f>'Fig2'!E$13</f>
        <v>0</v>
      </c>
      <c r="C13" s="303"/>
      <c r="D13" s="302">
        <f>'Fig2'!F$13</f>
        <v>0</v>
      </c>
      <c r="E13" s="303"/>
      <c r="F13" s="302">
        <f>'Fig2'!G$13</f>
        <v>0</v>
      </c>
      <c r="G13" s="303"/>
      <c r="H13" s="134">
        <f>'Fig2'!H$13</f>
        <v>0</v>
      </c>
      <c r="I13" s="135">
        <f>'Fig2'!I$13</f>
        <v>0</v>
      </c>
      <c r="J13" s="149" t="str">
        <f>IF(I13&lt;&gt;0,SUM(I$12:I13)/COUNT(I$12:I13)," ")</f>
        <v xml:space="preserve"> </v>
      </c>
    </row>
    <row r="14" spans="1:10" x14ac:dyDescent="0.25">
      <c r="A14" s="133">
        <v>3</v>
      </c>
      <c r="B14" s="302">
        <f>'Fig3'!E$13</f>
        <v>0</v>
      </c>
      <c r="C14" s="303"/>
      <c r="D14" s="302">
        <f>'Fig3'!F$13</f>
        <v>0</v>
      </c>
      <c r="E14" s="303"/>
      <c r="F14" s="302">
        <f>'Fig3'!G$13</f>
        <v>0</v>
      </c>
      <c r="G14" s="303"/>
      <c r="H14" s="134">
        <f>'Fig3'!H$13</f>
        <v>0</v>
      </c>
      <c r="I14" s="135">
        <f>'Fig3'!I$13</f>
        <v>0</v>
      </c>
      <c r="J14" s="149" t="str">
        <f>IF(I14&lt;&gt;0,SUM(I$12:I14)/COUNT(I$12:I14)," ")</f>
        <v xml:space="preserve"> </v>
      </c>
    </row>
    <row r="15" spans="1:10" x14ac:dyDescent="0.25">
      <c r="A15" s="133">
        <v>4</v>
      </c>
      <c r="B15" s="302">
        <f>'Fig4'!E$13</f>
        <v>0</v>
      </c>
      <c r="C15" s="303"/>
      <c r="D15" s="302">
        <f>'Fig4'!F$13</f>
        <v>0</v>
      </c>
      <c r="E15" s="303"/>
      <c r="F15" s="302">
        <f>'Fig4'!G$13</f>
        <v>0</v>
      </c>
      <c r="G15" s="303"/>
      <c r="H15" s="134">
        <f>'Fig4'!H$13</f>
        <v>0</v>
      </c>
      <c r="I15" s="135">
        <f>'Fig4'!I$13</f>
        <v>0</v>
      </c>
      <c r="J15" s="149" t="str">
        <f>IF(I15&lt;&gt;0,SUM(I$12:I15)/COUNT(I$12:I15)," ")</f>
        <v xml:space="preserve"> </v>
      </c>
    </row>
    <row r="16" spans="1:10" x14ac:dyDescent="0.25">
      <c r="A16" s="133">
        <v>5</v>
      </c>
      <c r="B16" s="302">
        <f>'Fig5'!E$13</f>
        <v>0</v>
      </c>
      <c r="C16" s="303"/>
      <c r="D16" s="302">
        <f>'Fig5'!F$13</f>
        <v>0</v>
      </c>
      <c r="E16" s="303"/>
      <c r="F16" s="302">
        <f>'Fig5'!G$13</f>
        <v>0</v>
      </c>
      <c r="G16" s="303"/>
      <c r="H16" s="134">
        <f>'Fig5'!H$13</f>
        <v>0</v>
      </c>
      <c r="I16" s="135">
        <f>'Fig5'!I$13</f>
        <v>0</v>
      </c>
      <c r="J16" s="149" t="str">
        <f>IF(I16&lt;&gt;0,SUM(I$12:I16)/COUNT(I$12:I16)," ")</f>
        <v xml:space="preserve"> </v>
      </c>
    </row>
    <row r="17" spans="1:10" x14ac:dyDescent="0.25">
      <c r="A17" s="133">
        <v>6</v>
      </c>
      <c r="B17" s="302">
        <f>'Fig6'!E$13</f>
        <v>0</v>
      </c>
      <c r="C17" s="303"/>
      <c r="D17" s="302">
        <f>'Fig6'!F$13</f>
        <v>0</v>
      </c>
      <c r="E17" s="303"/>
      <c r="F17" s="302">
        <f>'Fig6'!G$13</f>
        <v>0</v>
      </c>
      <c r="G17" s="303"/>
      <c r="H17" s="134">
        <f>'Fig6'!H$13</f>
        <v>0</v>
      </c>
      <c r="I17" s="135">
        <f>'Fig6'!I$13</f>
        <v>0</v>
      </c>
      <c r="J17" s="149" t="str">
        <f>IF(I17&lt;&gt;0,SUM(I$12:I17)/COUNT(I$12:I17)," ")</f>
        <v xml:space="preserve"> </v>
      </c>
    </row>
    <row r="18" spans="1:10" x14ac:dyDescent="0.25">
      <c r="A18" s="133">
        <v>7</v>
      </c>
      <c r="B18" s="302">
        <f>'Fig7'!E$13</f>
        <v>0</v>
      </c>
      <c r="C18" s="303"/>
      <c r="D18" s="302">
        <f>'Fig7'!F$13</f>
        <v>0</v>
      </c>
      <c r="E18" s="303"/>
      <c r="F18" s="302">
        <f>'Fig7'!G$13</f>
        <v>0</v>
      </c>
      <c r="G18" s="303"/>
      <c r="H18" s="134">
        <f>'Fig7'!H$13</f>
        <v>0</v>
      </c>
      <c r="I18" s="135">
        <f>'Fig7'!I$13</f>
        <v>0</v>
      </c>
      <c r="J18" s="149" t="str">
        <f>IF(I18&lt;&gt;0,SUM(I$12:I18)/COUNT(I$12:I18)," ")</f>
        <v xml:space="preserve"> </v>
      </c>
    </row>
    <row r="19" spans="1:10" x14ac:dyDescent="0.25">
      <c r="A19" s="133">
        <v>8</v>
      </c>
      <c r="B19" s="302">
        <f>'Fig8'!E$13</f>
        <v>0</v>
      </c>
      <c r="C19" s="303"/>
      <c r="D19" s="302">
        <f>'Fig8'!F$13</f>
        <v>0</v>
      </c>
      <c r="E19" s="303"/>
      <c r="F19" s="302">
        <f>'Fig8'!G$13</f>
        <v>0</v>
      </c>
      <c r="G19" s="303"/>
      <c r="H19" s="134">
        <f>'Fig8'!H$13</f>
        <v>0</v>
      </c>
      <c r="I19" s="135">
        <f>'Fig8'!I$13</f>
        <v>0</v>
      </c>
      <c r="J19" s="149" t="str">
        <f>IF(I19&lt;&gt;0,SUM(I$12:I19)/COUNT(I$12:I19)," ")</f>
        <v xml:space="preserve"> </v>
      </c>
    </row>
    <row r="20" spans="1:10" x14ac:dyDescent="0.25">
      <c r="A20" s="133">
        <v>9</v>
      </c>
      <c r="B20" s="302">
        <f>'Fig9'!E$13</f>
        <v>0</v>
      </c>
      <c r="C20" s="303"/>
      <c r="D20" s="302">
        <f>'Fig9'!F$13</f>
        <v>0</v>
      </c>
      <c r="E20" s="303"/>
      <c r="F20" s="302">
        <f>'Fig9'!G$13</f>
        <v>0</v>
      </c>
      <c r="G20" s="303"/>
      <c r="H20" s="134">
        <f>'Fig9'!H$13</f>
        <v>0</v>
      </c>
      <c r="I20" s="135">
        <f>'Fig9'!I$13</f>
        <v>0</v>
      </c>
      <c r="J20" s="149" t="str">
        <f>IF(I20&lt;&gt;0,SUM(I$12:I20)/COUNT(I$12:I20)," ")</f>
        <v xml:space="preserve"> </v>
      </c>
    </row>
    <row r="21" spans="1:10" x14ac:dyDescent="0.25">
      <c r="A21" s="133">
        <v>10</v>
      </c>
      <c r="B21" s="302">
        <f>'Fig10'!E$13</f>
        <v>0</v>
      </c>
      <c r="C21" s="303"/>
      <c r="D21" s="302">
        <f>'Fig10'!F$13</f>
        <v>0</v>
      </c>
      <c r="E21" s="303"/>
      <c r="F21" s="302">
        <f>'Fig10'!G$13</f>
        <v>0</v>
      </c>
      <c r="G21" s="303"/>
      <c r="H21" s="134">
        <f>'Fig10'!H$13</f>
        <v>0</v>
      </c>
      <c r="I21" s="135">
        <f>'Fig10'!I$13</f>
        <v>0</v>
      </c>
      <c r="J21" s="149" t="str">
        <f>IF(I21&lt;&gt;0,SUM(I$12:I21)/COUNT(I$12:I21)," ")</f>
        <v xml:space="preserve"> </v>
      </c>
    </row>
    <row r="22" spans="1:10" x14ac:dyDescent="0.25">
      <c r="A22" s="133">
        <v>11</v>
      </c>
      <c r="B22" s="302">
        <f>'Fig11'!E$13</f>
        <v>0</v>
      </c>
      <c r="C22" s="303"/>
      <c r="D22" s="302">
        <f>'Fig11'!F$13</f>
        <v>0</v>
      </c>
      <c r="E22" s="303"/>
      <c r="F22" s="302">
        <f>'Fig11'!G$13</f>
        <v>0</v>
      </c>
      <c r="G22" s="303"/>
      <c r="H22" s="134">
        <f>'Fig11'!H$13</f>
        <v>0</v>
      </c>
      <c r="I22" s="135">
        <f>'Fig11'!I$13</f>
        <v>0</v>
      </c>
      <c r="J22" s="149" t="str">
        <f>IF(I22&lt;&gt;0,SUM(I$12:I22)/COUNT(I$12:I22)," ")</f>
        <v xml:space="preserve"> </v>
      </c>
    </row>
    <row r="23" spans="1:10" x14ac:dyDescent="0.25">
      <c r="A23" s="133">
        <v>12</v>
      </c>
      <c r="B23" s="302">
        <f>'Fig12'!E$13</f>
        <v>0</v>
      </c>
      <c r="C23" s="303"/>
      <c r="D23" s="302">
        <f>'Fig12'!F$13</f>
        <v>0</v>
      </c>
      <c r="E23" s="303"/>
      <c r="F23" s="302">
        <f>'Fig12'!G$13</f>
        <v>0</v>
      </c>
      <c r="G23" s="303"/>
      <c r="H23" s="134">
        <f>'Fig12'!H$13</f>
        <v>0</v>
      </c>
      <c r="I23" s="135">
        <f>'Fig12'!I$13</f>
        <v>0</v>
      </c>
      <c r="J23" s="149" t="str">
        <f>IF(I23&lt;&gt;0,SUM(I$12:I23)/COUNT(I$12:I23)," ")</f>
        <v xml:space="preserve"> </v>
      </c>
    </row>
    <row r="24" spans="1:10" x14ac:dyDescent="0.25">
      <c r="A24" s="133">
        <v>13</v>
      </c>
      <c r="B24" s="302">
        <f>'Fig13'!E$13</f>
        <v>0</v>
      </c>
      <c r="C24" s="303"/>
      <c r="D24" s="302">
        <f>'Fig13'!F$13</f>
        <v>0</v>
      </c>
      <c r="E24" s="303"/>
      <c r="F24" s="302">
        <f>'Fig13'!G$13</f>
        <v>0</v>
      </c>
      <c r="G24" s="303"/>
      <c r="H24" s="134">
        <f>'Fig13'!H$13</f>
        <v>0</v>
      </c>
      <c r="I24" s="135">
        <f>'Fig13'!I$13</f>
        <v>0</v>
      </c>
      <c r="J24" s="149" t="str">
        <f>IF(I24&lt;&gt;0,SUM(I$12:I24)/COUNT(I$12:I24)," ")</f>
        <v xml:space="preserve"> </v>
      </c>
    </row>
    <row r="25" spans="1:10" x14ac:dyDescent="0.25">
      <c r="A25" s="133">
        <v>14</v>
      </c>
      <c r="B25" s="302">
        <f>'Fig14'!E$13</f>
        <v>0</v>
      </c>
      <c r="C25" s="303"/>
      <c r="D25" s="302">
        <f>'Fig14'!F$13</f>
        <v>0</v>
      </c>
      <c r="E25" s="303"/>
      <c r="F25" s="302">
        <f>'Fig14'!G$13</f>
        <v>0</v>
      </c>
      <c r="G25" s="303"/>
      <c r="H25" s="134">
        <f>'Fig14'!H$13</f>
        <v>0</v>
      </c>
      <c r="I25" s="135">
        <f>'Fig14'!I$13</f>
        <v>0</v>
      </c>
      <c r="J25" s="149" t="str">
        <f>IF(I25&lt;&gt;0,SUM(I$12:I25)/COUNT(I$12:I25)," ")</f>
        <v xml:space="preserve"> </v>
      </c>
    </row>
    <row r="26" spans="1:10" x14ac:dyDescent="0.25">
      <c r="A26" s="133">
        <v>15</v>
      </c>
      <c r="B26" s="302">
        <f>'Fig15'!E$13</f>
        <v>0</v>
      </c>
      <c r="C26" s="303"/>
      <c r="D26" s="302">
        <f>'Fig15'!F$13</f>
        <v>0</v>
      </c>
      <c r="E26" s="303"/>
      <c r="F26" s="302">
        <f>'Fig15'!G$13</f>
        <v>0</v>
      </c>
      <c r="G26" s="303"/>
      <c r="H26" s="134">
        <f>'Fig15'!H$13</f>
        <v>0</v>
      </c>
      <c r="I26" s="135">
        <f>'Fig15'!I$13</f>
        <v>0</v>
      </c>
      <c r="J26" s="149" t="str">
        <f>IF(I26&lt;&gt;0,SUM(I$12:I26)/COUNT(I$12:I26)," ")</f>
        <v xml:space="preserve"> </v>
      </c>
    </row>
    <row r="27" spans="1:10" x14ac:dyDescent="0.25">
      <c r="A27" s="133">
        <v>16</v>
      </c>
      <c r="B27" s="302">
        <f>'Fig16'!E$13</f>
        <v>0</v>
      </c>
      <c r="C27" s="303"/>
      <c r="D27" s="302">
        <f>'Fig16'!F$13</f>
        <v>0</v>
      </c>
      <c r="E27" s="303"/>
      <c r="F27" s="302">
        <f>'Fig16'!G$13</f>
        <v>0</v>
      </c>
      <c r="G27" s="303"/>
      <c r="H27" s="134">
        <f>'Fig16'!H$13</f>
        <v>0</v>
      </c>
      <c r="I27" s="135">
        <f>'Fig16'!I$13</f>
        <v>0</v>
      </c>
      <c r="J27" s="149" t="str">
        <f>IF(I27&lt;&gt;0,SUM(I$12:I27)/COUNT(I$12:I27)," ")</f>
        <v xml:space="preserve"> </v>
      </c>
    </row>
    <row r="28" spans="1:10" x14ac:dyDescent="0.25">
      <c r="A28" s="136"/>
      <c r="B28" s="137"/>
      <c r="C28" s="138"/>
      <c r="D28" s="137"/>
      <c r="E28" s="138"/>
      <c r="F28" s="137"/>
      <c r="G28" s="138"/>
      <c r="H28" s="137"/>
      <c r="I28" s="139"/>
      <c r="J28" s="139" t="str">
        <f>IF(I28&lt;&gt;0,SUM(I$12:I28)/COUNT(I$12:I28)," ")</f>
        <v xml:space="preserve"> </v>
      </c>
    </row>
    <row r="29" spans="1:10" x14ac:dyDescent="0.25">
      <c r="A29" s="124"/>
      <c r="B29" s="140"/>
      <c r="C29" s="141" t="s">
        <v>70</v>
      </c>
      <c r="D29" s="142"/>
      <c r="E29" s="141" t="s">
        <v>70</v>
      </c>
      <c r="F29" s="142"/>
      <c r="G29" s="141" t="s">
        <v>70</v>
      </c>
      <c r="H29" s="143"/>
      <c r="I29" s="126"/>
      <c r="J29" s="126" t="str">
        <f>IF(I29&lt;&gt;0,SUM(I$12:I29)/COUNT(I$12:I29)," ")</f>
        <v xml:space="preserve"> </v>
      </c>
    </row>
    <row r="30" spans="1:10" x14ac:dyDescent="0.25">
      <c r="A30" s="144"/>
      <c r="B30" s="134" t="s">
        <v>71</v>
      </c>
      <c r="C30" s="145" t="s">
        <v>72</v>
      </c>
      <c r="D30" s="138" t="s">
        <v>72</v>
      </c>
      <c r="E30" s="145" t="s">
        <v>72</v>
      </c>
      <c r="F30" s="138" t="s">
        <v>73</v>
      </c>
      <c r="G30" s="145" t="s">
        <v>72</v>
      </c>
      <c r="H30" s="142"/>
      <c r="I30" s="146"/>
      <c r="J30" s="146" t="str">
        <f>IF(I30&lt;&gt;0,SUM(I$12:I30)/COUNT(I$12:I30)," ")</f>
        <v xml:space="preserve"> </v>
      </c>
    </row>
    <row r="31" spans="1:10" x14ac:dyDescent="0.25">
      <c r="A31" s="133">
        <v>17</v>
      </c>
      <c r="B31" s="134">
        <f>'Fig17'!E$13</f>
        <v>0</v>
      </c>
      <c r="C31" s="134">
        <f>'Fig17'!F$13</f>
        <v>0</v>
      </c>
      <c r="D31" s="134">
        <f>'Fig17'!G$13</f>
        <v>0</v>
      </c>
      <c r="E31" s="134">
        <f>'Fig17'!H$13</f>
        <v>0</v>
      </c>
      <c r="F31" s="134">
        <f>'Fig17'!I$13</f>
        <v>0</v>
      </c>
      <c r="G31" s="134">
        <f>'Fig17'!J$13</f>
        <v>0</v>
      </c>
      <c r="H31" s="134">
        <f>'Fig17'!K$13</f>
        <v>0</v>
      </c>
      <c r="I31" s="135">
        <f>'Fig17'!L$13</f>
        <v>0</v>
      </c>
      <c r="J31" s="149" t="str">
        <f>IF(I31&lt;&gt;0,SUM(I$12:I31)/COUNT(I$12:I31)," ")</f>
        <v xml:space="preserve"> </v>
      </c>
    </row>
    <row r="32" spans="1:10" x14ac:dyDescent="0.25">
      <c r="A32" s="133">
        <v>18</v>
      </c>
      <c r="B32" s="134">
        <f>'Fig18'!E$13</f>
        <v>0</v>
      </c>
      <c r="C32" s="134">
        <f>'Fig18'!F$13</f>
        <v>0</v>
      </c>
      <c r="D32" s="134">
        <f>'Fig18'!G$13</f>
        <v>0</v>
      </c>
      <c r="E32" s="134">
        <f>'Fig18'!H$13</f>
        <v>0</v>
      </c>
      <c r="F32" s="134">
        <f>'Fig18'!I$13</f>
        <v>0</v>
      </c>
      <c r="G32" s="134">
        <f>'Fig18'!J$13</f>
        <v>0</v>
      </c>
      <c r="H32" s="134">
        <f>'Fig18'!K$13</f>
        <v>0</v>
      </c>
      <c r="I32" s="135">
        <f>'Fig18'!L$13</f>
        <v>0</v>
      </c>
      <c r="J32" s="149" t="str">
        <f>IF(I32&lt;&gt;0,SUM(I$12:I32)/COUNT(I$12:I32)," ")</f>
        <v xml:space="preserve"> </v>
      </c>
    </row>
    <row r="33" spans="1:10" x14ac:dyDescent="0.25">
      <c r="A33" s="133">
        <v>19</v>
      </c>
      <c r="B33" s="134">
        <f>'Fig19'!E$13</f>
        <v>0</v>
      </c>
      <c r="C33" s="134">
        <f>'Fig19'!F$13</f>
        <v>0</v>
      </c>
      <c r="D33" s="134">
        <f>'Fig19'!G$13</f>
        <v>0</v>
      </c>
      <c r="E33" s="134">
        <f>'Fig19'!H$13</f>
        <v>0</v>
      </c>
      <c r="F33" s="134">
        <f>'Fig19'!I$13</f>
        <v>0</v>
      </c>
      <c r="G33" s="134">
        <f>'Fig19'!J$13</f>
        <v>0</v>
      </c>
      <c r="H33" s="134">
        <f>'Fig19'!K$13</f>
        <v>0</v>
      </c>
      <c r="I33" s="135">
        <f>'Fig19'!L$13</f>
        <v>0</v>
      </c>
      <c r="J33" s="149" t="str">
        <f>IF(I33&lt;&gt;0,SUM(I$12:I33)/COUNT(I$12:I33)," ")</f>
        <v xml:space="preserve"> </v>
      </c>
    </row>
    <row r="34" spans="1:10" x14ac:dyDescent="0.25">
      <c r="A34" s="133">
        <v>20</v>
      </c>
      <c r="B34" s="134">
        <f>'Fig20'!E$13</f>
        <v>0</v>
      </c>
      <c r="C34" s="134">
        <f>'Fig20'!F$13</f>
        <v>0</v>
      </c>
      <c r="D34" s="134">
        <f>'Fig20'!G$13</f>
        <v>0</v>
      </c>
      <c r="E34" s="134">
        <f>'Fig20'!H$13</f>
        <v>0</v>
      </c>
      <c r="F34" s="134">
        <f>'Fig20'!I$13</f>
        <v>0</v>
      </c>
      <c r="G34" s="134">
        <f>'Fig20'!J$13</f>
        <v>0</v>
      </c>
      <c r="H34" s="134">
        <f>'Fig20'!K$13</f>
        <v>0</v>
      </c>
      <c r="I34" s="135">
        <f>'Fig20'!L$13</f>
        <v>0</v>
      </c>
      <c r="J34" s="149" t="str">
        <f>IF(I34&lt;&gt;0,SUM(I$12:I34)/COUNT(I$12:I34)," ")</f>
        <v xml:space="preserve"> </v>
      </c>
    </row>
    <row r="35" spans="1:10" x14ac:dyDescent="0.25">
      <c r="A35" s="133">
        <v>21</v>
      </c>
      <c r="B35" s="134">
        <f>'Fig21'!E$13</f>
        <v>0</v>
      </c>
      <c r="C35" s="134">
        <f>'Fig21'!F$13</f>
        <v>0</v>
      </c>
      <c r="D35" s="134">
        <f>'Fig21'!G$13</f>
        <v>0</v>
      </c>
      <c r="E35" s="134">
        <f>'Fig21'!H$13</f>
        <v>0</v>
      </c>
      <c r="F35" s="134">
        <f>'Fig21'!I$13</f>
        <v>0</v>
      </c>
      <c r="G35" s="134">
        <f>'Fig21'!J$13</f>
        <v>0</v>
      </c>
      <c r="H35" s="134">
        <f>'Fig21'!K$13</f>
        <v>0</v>
      </c>
      <c r="I35" s="135">
        <f>'Fig21'!L$13</f>
        <v>0</v>
      </c>
      <c r="J35" s="149" t="str">
        <f>IF(I35&lt;&gt;0,SUM(I$12:I35)/COUNT(I$12:I35)," ")</f>
        <v xml:space="preserve"> </v>
      </c>
    </row>
    <row r="36" spans="1:10" x14ac:dyDescent="0.25">
      <c r="A36" s="133">
        <v>22</v>
      </c>
      <c r="B36" s="134">
        <f>'Fig22'!E$13</f>
        <v>0</v>
      </c>
      <c r="C36" s="134">
        <f>'Fig22'!F$13</f>
        <v>0</v>
      </c>
      <c r="D36" s="134">
        <f>'Fig22'!G$13</f>
        <v>0</v>
      </c>
      <c r="E36" s="134">
        <f>'Fig22'!H$13</f>
        <v>0</v>
      </c>
      <c r="F36" s="134">
        <f>'Fig22'!I$13</f>
        <v>0</v>
      </c>
      <c r="G36" s="134">
        <f>'Fig22'!J$13</f>
        <v>0</v>
      </c>
      <c r="H36" s="134">
        <f>'Fig22'!K$13</f>
        <v>0</v>
      </c>
      <c r="I36" s="135">
        <f>'Fig22'!L$13</f>
        <v>0</v>
      </c>
      <c r="J36" s="149" t="str">
        <f>IF(I36&lt;&gt;0,SUM(I$12:I36)/COUNT(I$12:I36)," ")</f>
        <v xml:space="preserve"> </v>
      </c>
    </row>
    <row r="37" spans="1:10" x14ac:dyDescent="0.25">
      <c r="A37" s="133">
        <v>23</v>
      </c>
      <c r="B37" s="134">
        <f>'Fig23'!E$13</f>
        <v>0</v>
      </c>
      <c r="C37" s="134">
        <f>'Fig23'!F$13</f>
        <v>0</v>
      </c>
      <c r="D37" s="134">
        <f>'Fig23'!G$13</f>
        <v>0</v>
      </c>
      <c r="E37" s="134">
        <f>'Fig23'!H$13</f>
        <v>0</v>
      </c>
      <c r="F37" s="134">
        <f>'Fig23'!I$13</f>
        <v>0</v>
      </c>
      <c r="G37" s="134">
        <f>'Fig23'!J$13</f>
        <v>0</v>
      </c>
      <c r="H37" s="134">
        <f>'Fig23'!K$13</f>
        <v>0</v>
      </c>
      <c r="I37" s="135">
        <f>'Fig23'!L$13</f>
        <v>0</v>
      </c>
      <c r="J37" s="149" t="str">
        <f>IF(I37&lt;&gt;0,SUM(I$12:I37)/COUNT(I$12:I37)," ")</f>
        <v xml:space="preserve"> </v>
      </c>
    </row>
    <row r="38" spans="1:10" x14ac:dyDescent="0.25">
      <c r="A38" s="133">
        <v>24</v>
      </c>
      <c r="B38" s="134">
        <f>'Fig24'!E$13</f>
        <v>0</v>
      </c>
      <c r="C38" s="134">
        <f>'Fig24'!F$13</f>
        <v>0</v>
      </c>
      <c r="D38" s="134">
        <f>'Fig24'!G$13</f>
        <v>0</v>
      </c>
      <c r="E38" s="134">
        <f>'Fig24'!H$13</f>
        <v>0</v>
      </c>
      <c r="F38" s="134">
        <f>'Fig24'!I$13</f>
        <v>0</v>
      </c>
      <c r="G38" s="134">
        <f>'Fig24'!J$13</f>
        <v>0</v>
      </c>
      <c r="H38" s="134">
        <f>'Fig24'!K$13</f>
        <v>0</v>
      </c>
      <c r="I38" s="135">
        <f>'Fig24'!L$13</f>
        <v>0</v>
      </c>
      <c r="J38" s="149" t="str">
        <f>IF(I38&lt;&gt;0,SUM(I$12:I38)/COUNT(I$12:I38)," ")</f>
        <v xml:space="preserve"> </v>
      </c>
    </row>
    <row r="39" spans="1:10" x14ac:dyDescent="0.25">
      <c r="A39" s="147"/>
      <c r="B39" s="138"/>
      <c r="C39" s="138"/>
      <c r="D39" s="148"/>
      <c r="E39" s="148"/>
      <c r="F39" s="304" t="s">
        <v>74</v>
      </c>
      <c r="G39" s="305"/>
      <c r="H39" s="152">
        <f>SUM(H12:H38)</f>
        <v>0</v>
      </c>
      <c r="I39" s="135">
        <f>SUM(I12:I38)</f>
        <v>0</v>
      </c>
      <c r="J39" s="126"/>
    </row>
    <row r="40" spans="1:10" x14ac:dyDescent="0.25">
      <c r="A40" s="147"/>
      <c r="B40" s="138"/>
      <c r="C40" s="138"/>
      <c r="D40" s="138"/>
      <c r="E40" s="138"/>
      <c r="F40" s="148"/>
      <c r="G40" s="148"/>
      <c r="H40" s="134" t="s">
        <v>75</v>
      </c>
      <c r="I40" s="149">
        <f>I39/24</f>
        <v>0</v>
      </c>
      <c r="J40" s="126"/>
    </row>
    <row r="41" spans="1:10" x14ac:dyDescent="0.25">
      <c r="A41" s="124" t="s">
        <v>76</v>
      </c>
      <c r="B41" s="125"/>
      <c r="C41" s="125"/>
      <c r="D41" s="125"/>
      <c r="E41" s="125"/>
      <c r="F41" s="125"/>
      <c r="G41" s="125"/>
      <c r="H41" s="125"/>
      <c r="I41" s="137"/>
      <c r="J41" s="126"/>
    </row>
    <row r="42" spans="1:10" x14ac:dyDescent="0.25">
      <c r="A42" s="124" t="s">
        <v>77</v>
      </c>
      <c r="B42" s="125"/>
      <c r="C42" s="125"/>
      <c r="D42" s="125"/>
      <c r="E42" s="125"/>
      <c r="F42" s="125"/>
      <c r="G42" s="125"/>
      <c r="H42" s="125"/>
      <c r="I42" s="125"/>
      <c r="J42" s="126"/>
    </row>
    <row r="43" spans="1:10" x14ac:dyDescent="0.25">
      <c r="A43" s="124" t="s">
        <v>78</v>
      </c>
      <c r="B43" s="125"/>
      <c r="C43" s="125"/>
      <c r="D43" s="125"/>
      <c r="E43" s="125"/>
      <c r="F43" s="125"/>
      <c r="G43" s="125"/>
      <c r="H43" s="125"/>
      <c r="I43" s="125"/>
      <c r="J43" s="126"/>
    </row>
    <row r="44" spans="1:10" x14ac:dyDescent="0.25">
      <c r="A44" s="124" t="s">
        <v>79</v>
      </c>
      <c r="B44" s="125"/>
      <c r="C44" s="125"/>
      <c r="D44" s="125"/>
      <c r="E44" s="125"/>
      <c r="F44" s="125"/>
      <c r="G44" s="125"/>
      <c r="H44" s="125"/>
      <c r="I44" s="125"/>
      <c r="J44" s="126"/>
    </row>
    <row r="45" spans="1:10" x14ac:dyDescent="0.25">
      <c r="A45" s="124"/>
      <c r="B45" s="125"/>
      <c r="C45" s="125"/>
      <c r="D45" s="125"/>
      <c r="E45" s="125"/>
      <c r="F45" s="125"/>
      <c r="G45" s="125"/>
      <c r="H45" s="125"/>
      <c r="I45" s="125"/>
      <c r="J45" s="126"/>
    </row>
    <row r="46" spans="1:10" ht="15.75" thickBot="1" x14ac:dyDescent="0.3">
      <c r="A46" s="124"/>
      <c r="B46" s="150" t="s">
        <v>32</v>
      </c>
      <c r="C46" s="125"/>
      <c r="D46" s="125"/>
      <c r="E46" s="125"/>
      <c r="F46" s="125" t="s">
        <v>40</v>
      </c>
      <c r="G46" s="125"/>
      <c r="H46" s="125"/>
      <c r="I46" s="125"/>
      <c r="J46" s="126"/>
    </row>
    <row r="47" spans="1:10" ht="15.75" thickBot="1" x14ac:dyDescent="0.3">
      <c r="A47" s="124"/>
      <c r="B47" s="295" t="str">
        <f>IF(ISBLANK(Résultats!C4),"",Résultats!C4)</f>
        <v/>
      </c>
      <c r="C47" s="296"/>
      <c r="D47" s="125"/>
      <c r="E47" s="125"/>
      <c r="F47" s="201"/>
      <c r="G47" s="202"/>
      <c r="H47" s="203"/>
      <c r="I47" s="125"/>
      <c r="J47" s="126"/>
    </row>
    <row r="48" spans="1:10" x14ac:dyDescent="0.25">
      <c r="A48" s="124"/>
      <c r="B48" s="125"/>
      <c r="C48" s="125"/>
      <c r="D48" s="125"/>
      <c r="E48" s="125"/>
      <c r="F48" s="204"/>
      <c r="G48" s="205"/>
      <c r="H48" s="206"/>
      <c r="I48" s="125"/>
      <c r="J48" s="126"/>
    </row>
    <row r="49" spans="1:10" x14ac:dyDescent="0.25">
      <c r="A49" s="124"/>
      <c r="B49" s="125"/>
      <c r="C49" s="125"/>
      <c r="D49" s="125"/>
      <c r="E49" s="125"/>
      <c r="F49" s="204"/>
      <c r="G49" s="205"/>
      <c r="H49" s="206"/>
      <c r="I49" s="125"/>
      <c r="J49" s="126"/>
    </row>
    <row r="50" spans="1:10" ht="15.75" thickBot="1" x14ac:dyDescent="0.3">
      <c r="A50" s="124"/>
      <c r="B50" s="125"/>
      <c r="C50" s="125"/>
      <c r="D50" s="125"/>
      <c r="E50" s="125"/>
      <c r="F50" s="207"/>
      <c r="G50" s="208"/>
      <c r="H50" s="209"/>
      <c r="I50" s="125"/>
      <c r="J50" s="126"/>
    </row>
    <row r="51" spans="1:10" ht="15.75" thickBot="1" x14ac:dyDescent="0.3">
      <c r="A51" s="180" t="s">
        <v>43</v>
      </c>
      <c r="B51" s="150"/>
      <c r="C51" s="150"/>
      <c r="D51" s="150"/>
      <c r="E51" s="150"/>
      <c r="F51" s="150"/>
      <c r="G51" s="150"/>
      <c r="H51" s="150"/>
      <c r="I51" s="150"/>
      <c r="J51" s="151"/>
    </row>
  </sheetData>
  <sheetProtection algorithmName="SHA-512" hashValue="ddq6dZ+OooAqL5snn/7LS70RUXQ/yr06dStQXyRa1u4bEyoijNZutYLSrcOxovtc6hieJZVxjc1dL9qHa/n5Ew==" saltValue="9Mj4RfvbQ54SlG3qIb8y6A==" spinCount="100000" sheet="1" objects="1" scenarios="1"/>
  <mergeCells count="61">
    <mergeCell ref="C4:G4"/>
    <mergeCell ref="I4:J4"/>
    <mergeCell ref="A1:J1"/>
    <mergeCell ref="B2:G2"/>
    <mergeCell ref="I2:J2"/>
    <mergeCell ref="C3:G3"/>
    <mergeCell ref="I3:J3"/>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 ref="B23:C23"/>
    <mergeCell ref="D23:E23"/>
    <mergeCell ref="F23:G23"/>
    <mergeCell ref="B24:C24"/>
    <mergeCell ref="D24:E24"/>
    <mergeCell ref="F24:G24"/>
    <mergeCell ref="B25:C25"/>
    <mergeCell ref="D25:E25"/>
    <mergeCell ref="F25:G25"/>
    <mergeCell ref="B26:C26"/>
    <mergeCell ref="D26:E26"/>
    <mergeCell ref="F26:G26"/>
    <mergeCell ref="B27:C27"/>
    <mergeCell ref="D27:E27"/>
    <mergeCell ref="F27:G27"/>
    <mergeCell ref="F39:G39"/>
    <mergeCell ref="B47:C47"/>
    <mergeCell ref="F47:H50"/>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E1:K22"/>
  <sheetViews>
    <sheetView workbookViewId="0">
      <selection activeCell="E2" sqref="E2"/>
    </sheetView>
  </sheetViews>
  <sheetFormatPr baseColWidth="10" defaultColWidth="10.7109375" defaultRowHeight="15" x14ac:dyDescent="0.25"/>
  <cols>
    <col min="3" max="4" width="11" customWidth="1"/>
    <col min="5" max="5" width="7" customWidth="1"/>
    <col min="6" max="7" width="7.85546875" customWidth="1"/>
    <col min="9" max="9" width="9.5703125" customWidth="1"/>
    <col min="10" max="10" width="32" customWidth="1"/>
  </cols>
  <sheetData>
    <row r="1" spans="5:10" ht="105" x14ac:dyDescent="0.25">
      <c r="E1" s="1" t="s">
        <v>44</v>
      </c>
      <c r="F1" s="1" t="s">
        <v>45</v>
      </c>
      <c r="G1" s="1" t="s">
        <v>46</v>
      </c>
      <c r="H1" s="28" t="s">
        <v>47</v>
      </c>
      <c r="I1" s="8" t="s">
        <v>48</v>
      </c>
      <c r="J1" s="2"/>
    </row>
    <row r="2" spans="5:10" x14ac:dyDescent="0.25">
      <c r="E2" s="42"/>
      <c r="F2" s="42"/>
      <c r="G2" s="42"/>
      <c r="H2" s="29">
        <f t="shared" ref="H2:H21" si="0">E2+F2+G2</f>
        <v>0</v>
      </c>
      <c r="I2" s="42"/>
      <c r="J2" s="42" t="str">
        <f>IF(ISBLANK(Résultats!D8),"Joueur 1",Résultats!D8)</f>
        <v>Joueur 1</v>
      </c>
    </row>
    <row r="3" spans="5:10" x14ac:dyDescent="0.25">
      <c r="E3" s="43"/>
      <c r="F3" s="43"/>
      <c r="G3" s="43"/>
      <c r="H3" s="30">
        <f t="shared" si="0"/>
        <v>0</v>
      </c>
      <c r="I3" s="43"/>
      <c r="J3" s="43" t="str">
        <f>IF(ISBLANK(Résultats!D9),"Joueur 2",Résultats!D9)</f>
        <v>Joueur 2</v>
      </c>
    </row>
    <row r="4" spans="5:10" x14ac:dyDescent="0.25">
      <c r="E4" s="44"/>
      <c r="F4" s="44"/>
      <c r="G4" s="44"/>
      <c r="H4" s="31">
        <f t="shared" si="0"/>
        <v>0</v>
      </c>
      <c r="I4" s="44"/>
      <c r="J4" s="44" t="str">
        <f>IF(ISBLANK(Résultats!D10),"Joueur 3",Résultats!D10)</f>
        <v>Joueur 3</v>
      </c>
    </row>
    <row r="5" spans="5:10" x14ac:dyDescent="0.25">
      <c r="E5" s="45"/>
      <c r="F5" s="45"/>
      <c r="G5" s="45"/>
      <c r="H5" s="32">
        <f t="shared" si="0"/>
        <v>0</v>
      </c>
      <c r="I5" s="45"/>
      <c r="J5" s="45" t="str">
        <f>IF(ISBLANK(Résultats!D11),"Joueur 4",Résultats!D11)</f>
        <v>Joueur 4</v>
      </c>
    </row>
    <row r="6" spans="5:10" x14ac:dyDescent="0.25">
      <c r="E6" s="42"/>
      <c r="F6" s="42"/>
      <c r="G6" s="42"/>
      <c r="H6" s="29">
        <f t="shared" si="0"/>
        <v>0</v>
      </c>
      <c r="I6" s="42"/>
      <c r="J6" s="42" t="str">
        <f>IF(ISBLANK(Résultats!D12),"Joueur 5",Résultats!D12)</f>
        <v>Joueur 5</v>
      </c>
    </row>
    <row r="7" spans="5:10" x14ac:dyDescent="0.25">
      <c r="E7" s="43"/>
      <c r="F7" s="43"/>
      <c r="G7" s="43"/>
      <c r="H7" s="30">
        <f t="shared" si="0"/>
        <v>0</v>
      </c>
      <c r="I7" s="43"/>
      <c r="J7" s="43" t="str">
        <f>IF(ISBLANK(Résultats!D13),"Joueur 6",Résultats!D13)</f>
        <v>Joueur 6</v>
      </c>
    </row>
    <row r="8" spans="5:10" x14ac:dyDescent="0.25">
      <c r="E8" s="44"/>
      <c r="F8" s="44"/>
      <c r="G8" s="44"/>
      <c r="H8" s="31">
        <f t="shared" si="0"/>
        <v>0</v>
      </c>
      <c r="I8" s="44"/>
      <c r="J8" s="44" t="str">
        <f>IF(ISBLANK(Résultats!D14),"Joueur 7",Résultats!D14)</f>
        <v>Joueur 7</v>
      </c>
    </row>
    <row r="9" spans="5:10" x14ac:dyDescent="0.25">
      <c r="E9" s="45"/>
      <c r="F9" s="45"/>
      <c r="G9" s="45"/>
      <c r="H9" s="32">
        <f t="shared" si="0"/>
        <v>0</v>
      </c>
      <c r="I9" s="45"/>
      <c r="J9" s="45" t="str">
        <f>IF(ISBLANK(Résultats!D15),"Joueur 8",Résultats!D15)</f>
        <v>Joueur 8</v>
      </c>
    </row>
    <row r="10" spans="5:10" x14ac:dyDescent="0.25">
      <c r="E10" s="42"/>
      <c r="F10" s="42"/>
      <c r="G10" s="42"/>
      <c r="H10" s="29">
        <f t="shared" si="0"/>
        <v>0</v>
      </c>
      <c r="I10" s="42"/>
      <c r="J10" s="42" t="str">
        <f>IF(ISBLANK(Résultats!D16),"Joueur 9",Résultats!D16)</f>
        <v>Joueur 9</v>
      </c>
    </row>
    <row r="11" spans="5:10" x14ac:dyDescent="0.25">
      <c r="E11" s="43"/>
      <c r="F11" s="43"/>
      <c r="G11" s="43"/>
      <c r="H11" s="30">
        <f t="shared" si="0"/>
        <v>0</v>
      </c>
      <c r="I11" s="43"/>
      <c r="J11" s="43" t="str">
        <f>IF(ISBLANK(Résultats!D17),"Joueur 10",Résultats!D17)</f>
        <v>Joueur 10</v>
      </c>
    </row>
    <row r="12" spans="5:10" x14ac:dyDescent="0.25">
      <c r="E12" s="44"/>
      <c r="F12" s="44"/>
      <c r="G12" s="44"/>
      <c r="H12" s="31">
        <f t="shared" si="0"/>
        <v>0</v>
      </c>
      <c r="I12" s="44"/>
      <c r="J12" s="44" t="str">
        <f>IF(ISBLANK(Résultats!D18),"Joueur 11",Résultats!D18)</f>
        <v>Joueur 11</v>
      </c>
    </row>
    <row r="13" spans="5:10" x14ac:dyDescent="0.25">
      <c r="E13" s="45"/>
      <c r="F13" s="45"/>
      <c r="G13" s="45"/>
      <c r="H13" s="32">
        <f t="shared" si="0"/>
        <v>0</v>
      </c>
      <c r="I13" s="45"/>
      <c r="J13" s="45" t="str">
        <f>IF(ISBLANK(Résultats!D19),"Joueur 12",Résultats!D19)</f>
        <v>Joueur 12</v>
      </c>
    </row>
    <row r="14" spans="5:10" x14ac:dyDescent="0.25">
      <c r="E14" s="42"/>
      <c r="F14" s="42"/>
      <c r="G14" s="42"/>
      <c r="H14" s="29">
        <f t="shared" si="0"/>
        <v>0</v>
      </c>
      <c r="I14" s="42"/>
      <c r="J14" s="42" t="str">
        <f>IF(ISBLANK(Résultats!D20),"Joueur 13",Résultats!D20)</f>
        <v>Joueur 13</v>
      </c>
    </row>
    <row r="15" spans="5:10" x14ac:dyDescent="0.25">
      <c r="E15" s="43"/>
      <c r="F15" s="43"/>
      <c r="G15" s="43"/>
      <c r="H15" s="30">
        <f t="shared" si="0"/>
        <v>0</v>
      </c>
      <c r="I15" s="43"/>
      <c r="J15" s="43" t="str">
        <f>IF(ISBLANK(Résultats!D21),"Joueur 14",Résultats!D21)</f>
        <v>Joueur 14</v>
      </c>
    </row>
    <row r="16" spans="5:10" x14ac:dyDescent="0.25">
      <c r="E16" s="44"/>
      <c r="F16" s="44"/>
      <c r="G16" s="44"/>
      <c r="H16" s="31">
        <f t="shared" si="0"/>
        <v>0</v>
      </c>
      <c r="I16" s="44"/>
      <c r="J16" s="44" t="str">
        <f>IF(ISBLANK(Résultats!D22),"Joueur 15",Résultats!D22)</f>
        <v>Joueur 15</v>
      </c>
    </row>
    <row r="17" spans="5:11" x14ac:dyDescent="0.25">
      <c r="E17" s="45"/>
      <c r="F17" s="45"/>
      <c r="G17" s="45"/>
      <c r="H17" s="32">
        <f t="shared" si="0"/>
        <v>0</v>
      </c>
      <c r="I17" s="45"/>
      <c r="J17" s="45" t="str">
        <f>IF(ISBLANK(Résultats!D23),"Joueur 16",Résultats!D23)</f>
        <v>Joueur 16</v>
      </c>
    </row>
    <row r="18" spans="5:11" x14ac:dyDescent="0.25">
      <c r="E18" s="42"/>
      <c r="F18" s="42"/>
      <c r="G18" s="42"/>
      <c r="H18" s="29">
        <f t="shared" si="0"/>
        <v>0</v>
      </c>
      <c r="I18" s="42"/>
      <c r="J18" s="42" t="str">
        <f>IF(ISBLANK(Résultats!D24),"Joueur 17",Résultats!D24)</f>
        <v>Joueur 17</v>
      </c>
    </row>
    <row r="19" spans="5:11" x14ac:dyDescent="0.25">
      <c r="E19" s="43"/>
      <c r="F19" s="43"/>
      <c r="G19" s="43"/>
      <c r="H19" s="30">
        <f t="shared" si="0"/>
        <v>0</v>
      </c>
      <c r="I19" s="43"/>
      <c r="J19" s="43" t="str">
        <f>IF(ISBLANK(Résultats!D25),"Joueur 18",Résultats!D25)</f>
        <v>Joueur 18</v>
      </c>
    </row>
    <row r="20" spans="5:11" x14ac:dyDescent="0.25">
      <c r="E20" s="44"/>
      <c r="F20" s="44"/>
      <c r="G20" s="44"/>
      <c r="H20" s="31">
        <f t="shared" si="0"/>
        <v>0</v>
      </c>
      <c r="I20" s="44"/>
      <c r="J20" s="44" t="str">
        <f>IF(ISBLANK(Résultats!D26),"Joueur 19",Résultats!D26)</f>
        <v>Joueur 19</v>
      </c>
    </row>
    <row r="21" spans="5:11" ht="15.75" thickBot="1" x14ac:dyDescent="0.3">
      <c r="E21" s="45"/>
      <c r="F21" s="45"/>
      <c r="G21" s="45"/>
      <c r="H21" s="32">
        <f t="shared" si="0"/>
        <v>0</v>
      </c>
      <c r="I21" s="45"/>
      <c r="J21" s="45" t="str">
        <f>IF(ISBLANK(Résultats!D27),"Joueur 20",Résultats!D27)</f>
        <v>Joueur 20</v>
      </c>
    </row>
    <row r="22" spans="5:11" x14ac:dyDescent="0.25">
      <c r="E22" s="176" t="s">
        <v>43</v>
      </c>
      <c r="F22" s="177"/>
      <c r="G22" s="177"/>
      <c r="H22" s="177"/>
      <c r="I22" s="177"/>
      <c r="J22" s="177"/>
      <c r="K22" s="178"/>
    </row>
  </sheetData>
  <sheetProtection algorithmName="SHA-512" hashValue="1rDMCQM9pXP8R6O8ifkJn3SFFDC8VogoadnXqSg1FAqbE35V7nn3MIWklXRQAH6/i4ylGAtLg5w690vd58aQ4Q==" saltValue="+UoeDPM/cD9up+s+P+cVRA==" spinCount="100000" sheet="1" objects="1" scenarios="1"/>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BE899-019F-457A-B789-C5250F2DA5BA}">
  <sheetPr>
    <tabColor theme="0"/>
  </sheetPr>
  <dimension ref="A1:J51"/>
  <sheetViews>
    <sheetView topLeftCell="A11" workbookViewId="0">
      <selection activeCell="H31" sqref="H31"/>
    </sheetView>
  </sheetViews>
  <sheetFormatPr baseColWidth="10" defaultColWidth="10.7109375" defaultRowHeight="15" x14ac:dyDescent="0.25"/>
  <cols>
    <col min="1" max="1" width="14.42578125" customWidth="1"/>
    <col min="8" max="8" width="17" bestFit="1" customWidth="1"/>
  </cols>
  <sheetData>
    <row r="1" spans="1:10" ht="112.5" customHeight="1" thickBot="1" x14ac:dyDescent="0.3">
      <c r="A1" s="246" t="s">
        <v>55</v>
      </c>
      <c r="B1" s="247"/>
      <c r="C1" s="247"/>
      <c r="D1" s="247"/>
      <c r="E1" s="247"/>
      <c r="F1" s="247"/>
      <c r="G1" s="247"/>
      <c r="H1" s="247"/>
      <c r="I1" s="247"/>
      <c r="J1" s="248"/>
    </row>
    <row r="2" spans="1:10" ht="15.75" thickBot="1" x14ac:dyDescent="0.3">
      <c r="A2" s="61" t="s">
        <v>56</v>
      </c>
      <c r="B2" s="231" t="str">
        <f>IF(ISBLANK(Résultats!A20),"",Résultats!A20)</f>
        <v/>
      </c>
      <c r="C2" s="232"/>
      <c r="D2" s="232"/>
      <c r="E2" s="232"/>
      <c r="F2" s="232"/>
      <c r="G2" s="233"/>
      <c r="H2" s="62" t="s">
        <v>57</v>
      </c>
      <c r="I2" s="229" t="str">
        <f>IF(ISBLANK(Résultats!D20),"",Résultats!D20)</f>
        <v/>
      </c>
      <c r="J2" s="230"/>
    </row>
    <row r="3" spans="1:10" ht="15.75" thickBot="1" x14ac:dyDescent="0.3">
      <c r="A3" s="61" t="s">
        <v>58</v>
      </c>
      <c r="B3" s="62"/>
      <c r="C3" s="229" t="str">
        <f>IF(ISBLANK(Résultats!G20),"",Résultats!G20)</f>
        <v/>
      </c>
      <c r="D3" s="234"/>
      <c r="E3" s="234"/>
      <c r="F3" s="234"/>
      <c r="G3" s="230"/>
      <c r="H3" s="62" t="s">
        <v>59</v>
      </c>
      <c r="I3" s="229" t="str">
        <f>IF(Résultats!F20="X"," moins de 21 ans","")</f>
        <v/>
      </c>
      <c r="J3" s="230"/>
    </row>
    <row r="4" spans="1:10" ht="15.75" thickBot="1" x14ac:dyDescent="0.3">
      <c r="A4" s="61" t="s">
        <v>29</v>
      </c>
      <c r="B4" s="62"/>
      <c r="C4" s="229" t="str">
        <f>IF(ISBLANK(Résultats!C2),"",Résultats!C2)</f>
        <v xml:space="preserve"> </v>
      </c>
      <c r="D4" s="234"/>
      <c r="E4" s="234"/>
      <c r="F4" s="234"/>
      <c r="G4" s="230"/>
      <c r="H4" s="62" t="s">
        <v>60</v>
      </c>
      <c r="I4" s="229" t="str">
        <f>IF(ISBLANK(Résultats!J2),"",Résultats!J2)</f>
        <v/>
      </c>
      <c r="J4" s="230"/>
    </row>
    <row r="5" spans="1:10" x14ac:dyDescent="0.25">
      <c r="A5" s="61" t="s">
        <v>61</v>
      </c>
      <c r="B5" s="62"/>
      <c r="C5" s="62"/>
      <c r="D5" s="62"/>
      <c r="E5" s="62"/>
      <c r="F5" s="62"/>
      <c r="G5" s="62"/>
      <c r="H5" s="62"/>
      <c r="I5" s="62"/>
      <c r="J5" s="63"/>
    </row>
    <row r="6" spans="1:10" x14ac:dyDescent="0.25">
      <c r="A6" s="61" t="s">
        <v>62</v>
      </c>
      <c r="B6" s="62"/>
      <c r="C6" s="62"/>
      <c r="D6" s="62"/>
      <c r="E6" s="62"/>
      <c r="F6" s="62"/>
      <c r="G6" s="62"/>
      <c r="H6" s="62"/>
      <c r="I6" s="62"/>
      <c r="J6" s="63"/>
    </row>
    <row r="7" spans="1:10" x14ac:dyDescent="0.25">
      <c r="A7" s="61" t="s">
        <v>63</v>
      </c>
      <c r="B7" s="62"/>
      <c r="C7" s="62"/>
      <c r="D7" s="62"/>
      <c r="E7" s="62"/>
      <c r="F7" s="62"/>
      <c r="G7" s="62"/>
      <c r="H7" s="62"/>
      <c r="I7" s="62"/>
      <c r="J7" s="63"/>
    </row>
    <row r="8" spans="1:10" x14ac:dyDescent="0.25">
      <c r="A8" s="61" t="s">
        <v>64</v>
      </c>
      <c r="B8" s="62"/>
      <c r="C8" s="62"/>
      <c r="D8" s="62"/>
      <c r="E8" s="62"/>
      <c r="F8" s="62"/>
      <c r="G8" s="62"/>
      <c r="H8" s="62"/>
      <c r="I8" s="62"/>
      <c r="J8" s="63"/>
    </row>
    <row r="9" spans="1:10" x14ac:dyDescent="0.25">
      <c r="A9" s="61" t="s">
        <v>65</v>
      </c>
      <c r="B9" s="62"/>
      <c r="C9" s="62"/>
      <c r="D9" s="62"/>
      <c r="E9" s="62"/>
      <c r="F9" s="62"/>
      <c r="G9" s="62"/>
      <c r="H9" s="62"/>
      <c r="I9" s="62"/>
      <c r="J9" s="63"/>
    </row>
    <row r="10" spans="1:10" x14ac:dyDescent="0.25">
      <c r="A10" s="64" t="s">
        <v>66</v>
      </c>
      <c r="B10" s="65"/>
      <c r="C10" s="65"/>
      <c r="D10" s="65"/>
      <c r="E10" s="65"/>
      <c r="F10" s="65"/>
      <c r="G10" s="65"/>
      <c r="H10" s="65"/>
      <c r="I10" s="65"/>
      <c r="J10" s="63"/>
    </row>
    <row r="11" spans="1:10" ht="60" x14ac:dyDescent="0.25">
      <c r="A11" s="66" t="s">
        <v>67</v>
      </c>
      <c r="B11" s="251" t="s">
        <v>44</v>
      </c>
      <c r="C11" s="252"/>
      <c r="D11" s="251" t="s">
        <v>45</v>
      </c>
      <c r="E11" s="252"/>
      <c r="F11" s="251" t="s">
        <v>46</v>
      </c>
      <c r="G11" s="252"/>
      <c r="H11" s="67" t="s">
        <v>47</v>
      </c>
      <c r="I11" s="68" t="s">
        <v>68</v>
      </c>
      <c r="J11" s="69" t="s">
        <v>69</v>
      </c>
    </row>
    <row r="12" spans="1:10" x14ac:dyDescent="0.25">
      <c r="A12" s="70">
        <v>1</v>
      </c>
      <c r="B12" s="249">
        <f>'Fig1'!E$14</f>
        <v>0</v>
      </c>
      <c r="C12" s="250"/>
      <c r="D12" s="249">
        <f>'Fig1'!F$14</f>
        <v>0</v>
      </c>
      <c r="E12" s="250"/>
      <c r="F12" s="249">
        <f>'Fig1'!G$14</f>
        <v>0</v>
      </c>
      <c r="G12" s="250"/>
      <c r="H12" s="71">
        <f>'Fig1'!H$14</f>
        <v>0</v>
      </c>
      <c r="I12" s="72">
        <f>'Fig1'!I$14</f>
        <v>0</v>
      </c>
      <c r="J12" s="88" t="str">
        <f>IF( I13=0," ",I12)</f>
        <v xml:space="preserve"> </v>
      </c>
    </row>
    <row r="13" spans="1:10" x14ac:dyDescent="0.25">
      <c r="A13" s="70">
        <v>2</v>
      </c>
      <c r="B13" s="249">
        <f>'Fig2'!E$14</f>
        <v>0</v>
      </c>
      <c r="C13" s="250"/>
      <c r="D13" s="249">
        <f>'Fig2'!F$14</f>
        <v>0</v>
      </c>
      <c r="E13" s="250"/>
      <c r="F13" s="249">
        <f>'Fig2'!G$14</f>
        <v>0</v>
      </c>
      <c r="G13" s="250"/>
      <c r="H13" s="71">
        <f>'Fig2'!H$14</f>
        <v>0</v>
      </c>
      <c r="I13" s="72">
        <f>'Fig2'!I$14</f>
        <v>0</v>
      </c>
      <c r="J13" s="88" t="str">
        <f>IF(I13&lt;&gt;0,SUM(I$12:I13)/COUNT(I$12:I13)," ")</f>
        <v xml:space="preserve"> </v>
      </c>
    </row>
    <row r="14" spans="1:10" x14ac:dyDescent="0.25">
      <c r="A14" s="70">
        <v>3</v>
      </c>
      <c r="B14" s="249">
        <f>'Fig3'!E$14</f>
        <v>0</v>
      </c>
      <c r="C14" s="250"/>
      <c r="D14" s="249">
        <f>'Fig3'!F$14</f>
        <v>0</v>
      </c>
      <c r="E14" s="250"/>
      <c r="F14" s="249">
        <f>'Fig3'!G$14</f>
        <v>0</v>
      </c>
      <c r="G14" s="250"/>
      <c r="H14" s="71">
        <f>'Fig3'!H$14</f>
        <v>0</v>
      </c>
      <c r="I14" s="72">
        <f>'Fig3'!I$14</f>
        <v>0</v>
      </c>
      <c r="J14" s="88" t="str">
        <f>IF(I14&lt;&gt;0,SUM(I$12:I14)/COUNT(I$12:I14)," ")</f>
        <v xml:space="preserve"> </v>
      </c>
    </row>
    <row r="15" spans="1:10" x14ac:dyDescent="0.25">
      <c r="A15" s="70">
        <v>4</v>
      </c>
      <c r="B15" s="249">
        <f>'Fig4'!E$14</f>
        <v>0</v>
      </c>
      <c r="C15" s="250"/>
      <c r="D15" s="249">
        <f>'Fig4'!F$14</f>
        <v>0</v>
      </c>
      <c r="E15" s="250"/>
      <c r="F15" s="249">
        <f>'Fig4'!G$14</f>
        <v>0</v>
      </c>
      <c r="G15" s="250"/>
      <c r="H15" s="71">
        <f>'Fig4'!H$14</f>
        <v>0</v>
      </c>
      <c r="I15" s="72">
        <f>'Fig4'!I$14</f>
        <v>0</v>
      </c>
      <c r="J15" s="88" t="str">
        <f>IF(I15&lt;&gt;0,SUM(I$12:I15)/COUNT(I$12:I15)," ")</f>
        <v xml:space="preserve"> </v>
      </c>
    </row>
    <row r="16" spans="1:10" x14ac:dyDescent="0.25">
      <c r="A16" s="70">
        <v>5</v>
      </c>
      <c r="B16" s="249">
        <f>'Fig5'!E$14</f>
        <v>0</v>
      </c>
      <c r="C16" s="250"/>
      <c r="D16" s="249">
        <f>'Fig5'!F$14</f>
        <v>0</v>
      </c>
      <c r="E16" s="250"/>
      <c r="F16" s="249">
        <f>'Fig5'!G$14</f>
        <v>0</v>
      </c>
      <c r="G16" s="250"/>
      <c r="H16" s="71">
        <f>'Fig5'!H$14</f>
        <v>0</v>
      </c>
      <c r="I16" s="72">
        <f>'Fig5'!I$14</f>
        <v>0</v>
      </c>
      <c r="J16" s="88" t="str">
        <f>IF(I16&lt;&gt;0,SUM(I$12:I16)/COUNT(I$12:I16)," ")</f>
        <v xml:space="preserve"> </v>
      </c>
    </row>
    <row r="17" spans="1:10" x14ac:dyDescent="0.25">
      <c r="A17" s="70">
        <v>6</v>
      </c>
      <c r="B17" s="249">
        <f>'Fig6'!E$14</f>
        <v>0</v>
      </c>
      <c r="C17" s="250"/>
      <c r="D17" s="249">
        <f>'Fig6'!F$14</f>
        <v>0</v>
      </c>
      <c r="E17" s="250"/>
      <c r="F17" s="249">
        <f>'Fig6'!G$14</f>
        <v>0</v>
      </c>
      <c r="G17" s="250"/>
      <c r="H17" s="71">
        <f>'Fig6'!H$14</f>
        <v>0</v>
      </c>
      <c r="I17" s="72">
        <f>'Fig6'!I$14</f>
        <v>0</v>
      </c>
      <c r="J17" s="88" t="str">
        <f>IF(I17&lt;&gt;0,SUM(I$12:I17)/COUNT(I$12:I17)," ")</f>
        <v xml:space="preserve"> </v>
      </c>
    </row>
    <row r="18" spans="1:10" x14ac:dyDescent="0.25">
      <c r="A18" s="70">
        <v>7</v>
      </c>
      <c r="B18" s="249">
        <f>'Fig7'!E$14</f>
        <v>0</v>
      </c>
      <c r="C18" s="250"/>
      <c r="D18" s="249">
        <f>'Fig7'!F$14</f>
        <v>0</v>
      </c>
      <c r="E18" s="250"/>
      <c r="F18" s="249">
        <f>'Fig7'!G$14</f>
        <v>0</v>
      </c>
      <c r="G18" s="250"/>
      <c r="H18" s="71">
        <f>'Fig7'!H$14</f>
        <v>0</v>
      </c>
      <c r="I18" s="72">
        <f>'Fig7'!I$14</f>
        <v>0</v>
      </c>
      <c r="J18" s="88" t="str">
        <f>IF(I18&lt;&gt;0,SUM(I$12:I18)/COUNT(I$12:I18)," ")</f>
        <v xml:space="preserve"> </v>
      </c>
    </row>
    <row r="19" spans="1:10" x14ac:dyDescent="0.25">
      <c r="A19" s="70">
        <v>8</v>
      </c>
      <c r="B19" s="249">
        <f>'Fig8'!E$14</f>
        <v>0</v>
      </c>
      <c r="C19" s="250"/>
      <c r="D19" s="249">
        <f>'Fig8'!F$14</f>
        <v>0</v>
      </c>
      <c r="E19" s="250"/>
      <c r="F19" s="249">
        <f>'Fig8'!G$14</f>
        <v>0</v>
      </c>
      <c r="G19" s="250"/>
      <c r="H19" s="71">
        <f>'Fig8'!H$14</f>
        <v>0</v>
      </c>
      <c r="I19" s="72">
        <f>'Fig8'!I$14</f>
        <v>0</v>
      </c>
      <c r="J19" s="88" t="str">
        <f>IF(I19&lt;&gt;0,SUM(I$12:I19)/COUNT(I$12:I19)," ")</f>
        <v xml:space="preserve"> </v>
      </c>
    </row>
    <row r="20" spans="1:10" x14ac:dyDescent="0.25">
      <c r="A20" s="70">
        <v>9</v>
      </c>
      <c r="B20" s="249">
        <f>'Fig9'!E$14</f>
        <v>0</v>
      </c>
      <c r="C20" s="250"/>
      <c r="D20" s="249">
        <f>'Fig9'!F$14</f>
        <v>0</v>
      </c>
      <c r="E20" s="250"/>
      <c r="F20" s="249">
        <f>'Fig9'!G$14</f>
        <v>0</v>
      </c>
      <c r="G20" s="250"/>
      <c r="H20" s="71">
        <f>'Fig9'!H$14</f>
        <v>0</v>
      </c>
      <c r="I20" s="72">
        <f>'Fig9'!I$14</f>
        <v>0</v>
      </c>
      <c r="J20" s="88" t="str">
        <f>IF(I20&lt;&gt;0,SUM(I$12:I20)/COUNT(I$12:I20)," ")</f>
        <v xml:space="preserve"> </v>
      </c>
    </row>
    <row r="21" spans="1:10" x14ac:dyDescent="0.25">
      <c r="A21" s="70">
        <v>10</v>
      </c>
      <c r="B21" s="249">
        <f>'Fig10'!E$14</f>
        <v>0</v>
      </c>
      <c r="C21" s="250"/>
      <c r="D21" s="249">
        <f>'Fig10'!F$14</f>
        <v>0</v>
      </c>
      <c r="E21" s="250"/>
      <c r="F21" s="249">
        <f>'Fig10'!G$14</f>
        <v>0</v>
      </c>
      <c r="G21" s="250"/>
      <c r="H21" s="71">
        <f>'Fig10'!H$14</f>
        <v>0</v>
      </c>
      <c r="I21" s="72">
        <f>'Fig10'!I$14</f>
        <v>0</v>
      </c>
      <c r="J21" s="88" t="str">
        <f>IF(I21&lt;&gt;0,SUM(I$12:I21)/COUNT(I$12:I21)," ")</f>
        <v xml:space="preserve"> </v>
      </c>
    </row>
    <row r="22" spans="1:10" x14ac:dyDescent="0.25">
      <c r="A22" s="70">
        <v>11</v>
      </c>
      <c r="B22" s="249">
        <f>'Fig11'!E$14</f>
        <v>0</v>
      </c>
      <c r="C22" s="250"/>
      <c r="D22" s="249">
        <f>'Fig11'!F$14</f>
        <v>0</v>
      </c>
      <c r="E22" s="250"/>
      <c r="F22" s="249">
        <f>'Fig11'!G$14</f>
        <v>0</v>
      </c>
      <c r="G22" s="250"/>
      <c r="H22" s="71">
        <f>'Fig11'!H$14</f>
        <v>0</v>
      </c>
      <c r="I22" s="72">
        <f>'Fig11'!I$14</f>
        <v>0</v>
      </c>
      <c r="J22" s="88" t="str">
        <f>IF(I22&lt;&gt;0,SUM(I$12:I22)/COUNT(I$12:I22)," ")</f>
        <v xml:space="preserve"> </v>
      </c>
    </row>
    <row r="23" spans="1:10" x14ac:dyDescent="0.25">
      <c r="A23" s="70">
        <v>12</v>
      </c>
      <c r="B23" s="249">
        <f>'Fig12'!E$14</f>
        <v>0</v>
      </c>
      <c r="C23" s="250"/>
      <c r="D23" s="249">
        <f>'Fig12'!F$14</f>
        <v>0</v>
      </c>
      <c r="E23" s="250"/>
      <c r="F23" s="249">
        <f>'Fig12'!G$14</f>
        <v>0</v>
      </c>
      <c r="G23" s="250"/>
      <c r="H23" s="71">
        <f>'Fig12'!H$14</f>
        <v>0</v>
      </c>
      <c r="I23" s="72">
        <f>'Fig12'!I$14</f>
        <v>0</v>
      </c>
      <c r="J23" s="88" t="str">
        <f>IF(I23&lt;&gt;0,SUM(I$12:I23)/COUNT(I$12:I23)," ")</f>
        <v xml:space="preserve"> </v>
      </c>
    </row>
    <row r="24" spans="1:10" x14ac:dyDescent="0.25">
      <c r="A24" s="70">
        <v>13</v>
      </c>
      <c r="B24" s="249">
        <f>'Fig13'!E$14</f>
        <v>0</v>
      </c>
      <c r="C24" s="250"/>
      <c r="D24" s="249">
        <f>'Fig13'!F$14</f>
        <v>0</v>
      </c>
      <c r="E24" s="250"/>
      <c r="F24" s="249">
        <f>'Fig13'!G$14</f>
        <v>0</v>
      </c>
      <c r="G24" s="250"/>
      <c r="H24" s="71">
        <f>'Fig13'!H$14</f>
        <v>0</v>
      </c>
      <c r="I24" s="72">
        <f>'Fig13'!I$14</f>
        <v>0</v>
      </c>
      <c r="J24" s="88" t="str">
        <f>IF(I24&lt;&gt;0,SUM(I$12:I24)/COUNT(I$12:I24)," ")</f>
        <v xml:space="preserve"> </v>
      </c>
    </row>
    <row r="25" spans="1:10" x14ac:dyDescent="0.25">
      <c r="A25" s="70">
        <v>14</v>
      </c>
      <c r="B25" s="249">
        <f>'Fig14'!E$14</f>
        <v>0</v>
      </c>
      <c r="C25" s="250"/>
      <c r="D25" s="249">
        <f>'Fig14'!F$14</f>
        <v>0</v>
      </c>
      <c r="E25" s="250"/>
      <c r="F25" s="249">
        <f>'Fig14'!G$14</f>
        <v>0</v>
      </c>
      <c r="G25" s="250"/>
      <c r="H25" s="71">
        <f>'Fig14'!H$14</f>
        <v>0</v>
      </c>
      <c r="I25" s="72">
        <f>'Fig14'!I$14</f>
        <v>0</v>
      </c>
      <c r="J25" s="88" t="str">
        <f>IF(I25&lt;&gt;0,SUM(I$12:I25)/COUNT(I$12:I25)," ")</f>
        <v xml:space="preserve"> </v>
      </c>
    </row>
    <row r="26" spans="1:10" x14ac:dyDescent="0.25">
      <c r="A26" s="70">
        <v>15</v>
      </c>
      <c r="B26" s="249">
        <f>'Fig15'!E$14</f>
        <v>0</v>
      </c>
      <c r="C26" s="250"/>
      <c r="D26" s="249">
        <f>'Fig15'!F$14</f>
        <v>0</v>
      </c>
      <c r="E26" s="250"/>
      <c r="F26" s="249">
        <f>'Fig15'!G$14</f>
        <v>0</v>
      </c>
      <c r="G26" s="250"/>
      <c r="H26" s="71">
        <f>'Fig15'!H$14</f>
        <v>0</v>
      </c>
      <c r="I26" s="72">
        <f>'Fig15'!I$14</f>
        <v>0</v>
      </c>
      <c r="J26" s="88" t="str">
        <f>IF(I26&lt;&gt;0,SUM(I$12:I26)/COUNT(I$12:I26)," ")</f>
        <v xml:space="preserve"> </v>
      </c>
    </row>
    <row r="27" spans="1:10" x14ac:dyDescent="0.25">
      <c r="A27" s="70">
        <v>16</v>
      </c>
      <c r="B27" s="249">
        <f>'Fig16'!E$14</f>
        <v>0</v>
      </c>
      <c r="C27" s="250"/>
      <c r="D27" s="249">
        <f>'Fig16'!F$14</f>
        <v>0</v>
      </c>
      <c r="E27" s="250"/>
      <c r="F27" s="249">
        <f>'Fig16'!G$14</f>
        <v>0</v>
      </c>
      <c r="G27" s="250"/>
      <c r="H27" s="71">
        <f>'Fig16'!H$14</f>
        <v>0</v>
      </c>
      <c r="I27" s="72">
        <f>'Fig16'!I$14</f>
        <v>0</v>
      </c>
      <c r="J27" s="88" t="str">
        <f>IF(I27&lt;&gt;0,SUM(I$12:I27)/COUNT(I$12:I27)," ")</f>
        <v xml:space="preserve"> </v>
      </c>
    </row>
    <row r="28" spans="1:10" x14ac:dyDescent="0.25">
      <c r="A28" s="74"/>
      <c r="B28" s="75"/>
      <c r="C28" s="76"/>
      <c r="D28" s="75"/>
      <c r="E28" s="76"/>
      <c r="F28" s="75"/>
      <c r="G28" s="76"/>
      <c r="H28" s="75"/>
      <c r="I28" s="75"/>
      <c r="J28" s="77" t="str">
        <f>IF(I28&lt;&gt;0,SUM(I$12:I28)/COUNT(I$12:I28)," ")</f>
        <v xml:space="preserve"> </v>
      </c>
    </row>
    <row r="29" spans="1:10" x14ac:dyDescent="0.25">
      <c r="A29" s="61"/>
      <c r="B29" s="78"/>
      <c r="C29" s="79" t="s">
        <v>70</v>
      </c>
      <c r="D29" s="80"/>
      <c r="E29" s="79" t="s">
        <v>70</v>
      </c>
      <c r="F29" s="80"/>
      <c r="G29" s="79" t="s">
        <v>70</v>
      </c>
      <c r="H29" s="81"/>
      <c r="I29" s="62"/>
      <c r="J29" s="63" t="str">
        <f>IF(I29&lt;&gt;0,SUM(I$12:I29)/COUNT(I$12:I29)," ")</f>
        <v xml:space="preserve"> </v>
      </c>
    </row>
    <row r="30" spans="1:10" x14ac:dyDescent="0.25">
      <c r="A30" s="82"/>
      <c r="B30" s="71" t="s">
        <v>71</v>
      </c>
      <c r="C30" s="83" t="s">
        <v>72</v>
      </c>
      <c r="D30" s="76" t="s">
        <v>72</v>
      </c>
      <c r="E30" s="83" t="s">
        <v>72</v>
      </c>
      <c r="F30" s="76" t="s">
        <v>73</v>
      </c>
      <c r="G30" s="83" t="s">
        <v>72</v>
      </c>
      <c r="H30" s="80"/>
      <c r="I30" s="65"/>
      <c r="J30" s="84" t="str">
        <f>IF(I30&lt;&gt;0,SUM(I$12:I30)/COUNT(I$12:I30)," ")</f>
        <v xml:space="preserve"> </v>
      </c>
    </row>
    <row r="31" spans="1:10" x14ac:dyDescent="0.25">
      <c r="A31" s="70">
        <v>17</v>
      </c>
      <c r="B31" s="71">
        <f>'Fig17'!E$14</f>
        <v>0</v>
      </c>
      <c r="C31" s="71">
        <f>'Fig17'!F$14</f>
        <v>0</v>
      </c>
      <c r="D31" s="71">
        <f>'Fig17'!G$14</f>
        <v>0</v>
      </c>
      <c r="E31" s="71">
        <f>'Fig17'!H$14</f>
        <v>0</v>
      </c>
      <c r="F31" s="71">
        <f>'Fig17'!I$14</f>
        <v>0</v>
      </c>
      <c r="G31" s="71">
        <f>'Fig17'!J$14</f>
        <v>0</v>
      </c>
      <c r="H31" s="71">
        <f>'Fig17'!K$14</f>
        <v>0</v>
      </c>
      <c r="I31" s="72">
        <f>'Fig17'!L$14</f>
        <v>0</v>
      </c>
      <c r="J31" s="88" t="str">
        <f>IF(I31&lt;&gt;0,SUM(I$12:I31)/COUNT(I$12:I31)," ")</f>
        <v xml:space="preserve"> </v>
      </c>
    </row>
    <row r="32" spans="1:10" x14ac:dyDescent="0.25">
      <c r="A32" s="70">
        <v>18</v>
      </c>
      <c r="B32" s="71">
        <f>'Fig18'!E$14</f>
        <v>0</v>
      </c>
      <c r="C32" s="71">
        <f>'Fig18'!F$14</f>
        <v>0</v>
      </c>
      <c r="D32" s="71">
        <f>'Fig18'!G$14</f>
        <v>0</v>
      </c>
      <c r="E32" s="71">
        <f>'Fig18'!H$14</f>
        <v>0</v>
      </c>
      <c r="F32" s="71">
        <f>'Fig18'!I$14</f>
        <v>0</v>
      </c>
      <c r="G32" s="71">
        <f>'Fig18'!J$14</f>
        <v>0</v>
      </c>
      <c r="H32" s="71">
        <f>'Fig18'!K$14</f>
        <v>0</v>
      </c>
      <c r="I32" s="72">
        <f>'Fig18'!L$14</f>
        <v>0</v>
      </c>
      <c r="J32" s="88" t="str">
        <f>IF(I32&lt;&gt;0,SUM(I$12:I32)/COUNT(I$12:I32)," ")</f>
        <v xml:space="preserve"> </v>
      </c>
    </row>
    <row r="33" spans="1:10" x14ac:dyDescent="0.25">
      <c r="A33" s="70">
        <v>19</v>
      </c>
      <c r="B33" s="71">
        <f>'Fig19'!E$14</f>
        <v>0</v>
      </c>
      <c r="C33" s="71">
        <f>'Fig19'!F$14</f>
        <v>0</v>
      </c>
      <c r="D33" s="71">
        <f>'Fig19'!G$14</f>
        <v>0</v>
      </c>
      <c r="E33" s="71">
        <f>'Fig19'!H$14</f>
        <v>0</v>
      </c>
      <c r="F33" s="71">
        <f>'Fig19'!I$14</f>
        <v>0</v>
      </c>
      <c r="G33" s="71">
        <f>'Fig19'!J$14</f>
        <v>0</v>
      </c>
      <c r="H33" s="71">
        <f>'Fig19'!K$14</f>
        <v>0</v>
      </c>
      <c r="I33" s="72">
        <f>'Fig19'!L$14</f>
        <v>0</v>
      </c>
      <c r="J33" s="88" t="str">
        <f>IF(I33&lt;&gt;0,SUM(I$12:I33)/COUNT(I$12:I33)," ")</f>
        <v xml:space="preserve"> </v>
      </c>
    </row>
    <row r="34" spans="1:10" x14ac:dyDescent="0.25">
      <c r="A34" s="70">
        <v>20</v>
      </c>
      <c r="B34" s="71">
        <f>'Fig20'!E$14</f>
        <v>0</v>
      </c>
      <c r="C34" s="71">
        <f>'Fig20'!F$14</f>
        <v>0</v>
      </c>
      <c r="D34" s="71">
        <f>'Fig20'!G$14</f>
        <v>0</v>
      </c>
      <c r="E34" s="71">
        <f>'Fig20'!H$14</f>
        <v>0</v>
      </c>
      <c r="F34" s="71">
        <f>'Fig20'!I$14</f>
        <v>0</v>
      </c>
      <c r="G34" s="71">
        <f>'Fig20'!J$14</f>
        <v>0</v>
      </c>
      <c r="H34" s="71">
        <f>'Fig20'!K$14</f>
        <v>0</v>
      </c>
      <c r="I34" s="72">
        <f>'Fig20'!L$14</f>
        <v>0</v>
      </c>
      <c r="J34" s="88" t="str">
        <f>IF(I34&lt;&gt;0,SUM(I$12:I34)/COUNT(I$12:I34)," ")</f>
        <v xml:space="preserve"> </v>
      </c>
    </row>
    <row r="35" spans="1:10" x14ac:dyDescent="0.25">
      <c r="A35" s="70">
        <v>21</v>
      </c>
      <c r="B35" s="71">
        <f>'Fig21'!E$14</f>
        <v>0</v>
      </c>
      <c r="C35" s="71">
        <f>'Fig21'!F$14</f>
        <v>0</v>
      </c>
      <c r="D35" s="71">
        <f>'Fig21'!G$14</f>
        <v>0</v>
      </c>
      <c r="E35" s="71">
        <f>'Fig21'!H$14</f>
        <v>0</v>
      </c>
      <c r="F35" s="71">
        <f>'Fig21'!I$14</f>
        <v>0</v>
      </c>
      <c r="G35" s="71">
        <f>'Fig21'!J$14</f>
        <v>0</v>
      </c>
      <c r="H35" s="71">
        <f>'Fig21'!K$14</f>
        <v>0</v>
      </c>
      <c r="I35" s="72">
        <f>'Fig21'!L$14</f>
        <v>0</v>
      </c>
      <c r="J35" s="88" t="str">
        <f>IF(I35&lt;&gt;0,SUM(I$12:I35)/COUNT(I$12:I35)," ")</f>
        <v xml:space="preserve"> </v>
      </c>
    </row>
    <row r="36" spans="1:10" x14ac:dyDescent="0.25">
      <c r="A36" s="70">
        <v>22</v>
      </c>
      <c r="B36" s="71">
        <f>'Fig22'!E$14</f>
        <v>0</v>
      </c>
      <c r="C36" s="71">
        <f>'Fig22'!F$14</f>
        <v>0</v>
      </c>
      <c r="D36" s="71">
        <f>'Fig22'!G$14</f>
        <v>0</v>
      </c>
      <c r="E36" s="71">
        <f>'Fig22'!H$14</f>
        <v>0</v>
      </c>
      <c r="F36" s="71">
        <f>'Fig22'!I$14</f>
        <v>0</v>
      </c>
      <c r="G36" s="71">
        <f>'Fig22'!J$14</f>
        <v>0</v>
      </c>
      <c r="H36" s="71">
        <f>'Fig22'!K$14</f>
        <v>0</v>
      </c>
      <c r="I36" s="72">
        <f>'Fig22'!L$14</f>
        <v>0</v>
      </c>
      <c r="J36" s="88" t="str">
        <f>IF(I36&lt;&gt;0,SUM(I$12:I36)/COUNT(I$12:I36)," ")</f>
        <v xml:space="preserve"> </v>
      </c>
    </row>
    <row r="37" spans="1:10" x14ac:dyDescent="0.25">
      <c r="A37" s="70">
        <v>23</v>
      </c>
      <c r="B37" s="71">
        <f>'Fig23'!E$14</f>
        <v>0</v>
      </c>
      <c r="C37" s="71">
        <f>'Fig23'!F$14</f>
        <v>0</v>
      </c>
      <c r="D37" s="71">
        <f>'Fig23'!G$14</f>
        <v>0</v>
      </c>
      <c r="E37" s="71">
        <f>'Fig23'!H$14</f>
        <v>0</v>
      </c>
      <c r="F37" s="71">
        <f>'Fig23'!I$14</f>
        <v>0</v>
      </c>
      <c r="G37" s="71">
        <f>'Fig23'!J$14</f>
        <v>0</v>
      </c>
      <c r="H37" s="71">
        <f>'Fig23'!K$14</f>
        <v>0</v>
      </c>
      <c r="I37" s="72">
        <f>'Fig23'!L$14</f>
        <v>0</v>
      </c>
      <c r="J37" s="88" t="str">
        <f>IF(I37&lt;&gt;0,SUM(I$12:I37)/COUNT(I$12:I37)," ")</f>
        <v xml:space="preserve"> </v>
      </c>
    </row>
    <row r="38" spans="1:10" x14ac:dyDescent="0.25">
      <c r="A38" s="70">
        <v>24</v>
      </c>
      <c r="B38" s="71">
        <f>'Fig24'!E$14</f>
        <v>0</v>
      </c>
      <c r="C38" s="71">
        <f>'Fig24'!F$14</f>
        <v>0</v>
      </c>
      <c r="D38" s="71">
        <f>'Fig24'!G$14</f>
        <v>0</v>
      </c>
      <c r="E38" s="71">
        <f>'Fig24'!H$14</f>
        <v>0</v>
      </c>
      <c r="F38" s="71">
        <f>'Fig24'!I$14</f>
        <v>0</v>
      </c>
      <c r="G38" s="71">
        <f>'Fig24'!J$14</f>
        <v>0</v>
      </c>
      <c r="H38" s="71">
        <f>'Fig24'!K$14</f>
        <v>0</v>
      </c>
      <c r="I38" s="72">
        <f>'Fig24'!L$14</f>
        <v>0</v>
      </c>
      <c r="J38" s="88" t="str">
        <f>IF(I38&lt;&gt;0,SUM(I$12:I38)/COUNT(I$12:I38)," ")</f>
        <v xml:space="preserve"> </v>
      </c>
    </row>
    <row r="39" spans="1:10" x14ac:dyDescent="0.25">
      <c r="A39" s="85"/>
      <c r="B39" s="76"/>
      <c r="C39" s="76"/>
      <c r="D39" s="86"/>
      <c r="E39" s="86"/>
      <c r="F39" s="253" t="s">
        <v>74</v>
      </c>
      <c r="G39" s="254"/>
      <c r="H39" s="87">
        <f>SUM(H12:H38)</f>
        <v>0</v>
      </c>
      <c r="I39" s="73">
        <f>SUM(I12:I38)</f>
        <v>0</v>
      </c>
      <c r="J39" s="63"/>
    </row>
    <row r="40" spans="1:10" x14ac:dyDescent="0.25">
      <c r="A40" s="85"/>
      <c r="B40" s="76"/>
      <c r="C40" s="76"/>
      <c r="D40" s="76"/>
      <c r="E40" s="76"/>
      <c r="F40" s="86"/>
      <c r="G40" s="86"/>
      <c r="H40" s="71" t="s">
        <v>75</v>
      </c>
      <c r="I40" s="88">
        <f>I39/24</f>
        <v>0</v>
      </c>
      <c r="J40" s="63"/>
    </row>
    <row r="41" spans="1:10" x14ac:dyDescent="0.25">
      <c r="A41" s="61" t="s">
        <v>76</v>
      </c>
      <c r="B41" s="62"/>
      <c r="C41" s="62"/>
      <c r="D41" s="62"/>
      <c r="E41" s="62"/>
      <c r="F41" s="62"/>
      <c r="G41" s="62"/>
      <c r="H41" s="62"/>
      <c r="I41" s="75"/>
      <c r="J41" s="63"/>
    </row>
    <row r="42" spans="1:10" x14ac:dyDescent="0.25">
      <c r="A42" s="61" t="s">
        <v>77</v>
      </c>
      <c r="B42" s="62"/>
      <c r="C42" s="62"/>
      <c r="D42" s="62"/>
      <c r="E42" s="62"/>
      <c r="F42" s="62"/>
      <c r="G42" s="62"/>
      <c r="H42" s="62"/>
      <c r="I42" s="62"/>
      <c r="J42" s="63"/>
    </row>
    <row r="43" spans="1:10" x14ac:dyDescent="0.25">
      <c r="A43" s="61" t="s">
        <v>78</v>
      </c>
      <c r="B43" s="62"/>
      <c r="C43" s="62"/>
      <c r="D43" s="62"/>
      <c r="E43" s="62"/>
      <c r="F43" s="62"/>
      <c r="G43" s="62"/>
      <c r="H43" s="62"/>
      <c r="I43" s="62"/>
      <c r="J43" s="63"/>
    </row>
    <row r="44" spans="1:10" x14ac:dyDescent="0.25">
      <c r="A44" s="61" t="s">
        <v>79</v>
      </c>
      <c r="B44" s="62"/>
      <c r="C44" s="62"/>
      <c r="D44" s="62"/>
      <c r="E44" s="62"/>
      <c r="F44" s="62"/>
      <c r="G44" s="62"/>
      <c r="H44" s="62"/>
      <c r="I44" s="62"/>
      <c r="J44" s="63"/>
    </row>
    <row r="45" spans="1:10" x14ac:dyDescent="0.25">
      <c r="A45" s="61"/>
      <c r="B45" s="62"/>
      <c r="C45" s="62"/>
      <c r="D45" s="62"/>
      <c r="E45" s="62"/>
      <c r="F45" s="62"/>
      <c r="G45" s="62"/>
      <c r="H45" s="62"/>
      <c r="I45" s="62"/>
      <c r="J45" s="63"/>
    </row>
    <row r="46" spans="1:10" ht="15.75" thickBot="1" x14ac:dyDescent="0.3">
      <c r="A46" s="61"/>
      <c r="B46" s="89" t="s">
        <v>32</v>
      </c>
      <c r="C46" s="62"/>
      <c r="D46" s="62"/>
      <c r="E46" s="62"/>
      <c r="F46" s="62" t="s">
        <v>40</v>
      </c>
      <c r="G46" s="62"/>
      <c r="H46" s="62"/>
      <c r="I46" s="62"/>
      <c r="J46" s="63"/>
    </row>
    <row r="47" spans="1:10" ht="15.75" thickBot="1" x14ac:dyDescent="0.3">
      <c r="A47" s="61"/>
      <c r="B47" s="235" t="str">
        <f>IF(ISBLANK(Résultats!C4),"",Résultats!C4)</f>
        <v/>
      </c>
      <c r="C47" s="236"/>
      <c r="D47" s="62"/>
      <c r="E47" s="62"/>
      <c r="F47" s="237"/>
      <c r="G47" s="238"/>
      <c r="H47" s="239"/>
      <c r="I47" s="62"/>
      <c r="J47" s="63"/>
    </row>
    <row r="48" spans="1:10" x14ac:dyDescent="0.25">
      <c r="A48" s="61"/>
      <c r="B48" s="62"/>
      <c r="C48" s="62"/>
      <c r="D48" s="62"/>
      <c r="E48" s="62"/>
      <c r="F48" s="240"/>
      <c r="G48" s="241"/>
      <c r="H48" s="242"/>
      <c r="I48" s="62"/>
      <c r="J48" s="63"/>
    </row>
    <row r="49" spans="1:10" x14ac:dyDescent="0.25">
      <c r="A49" s="61"/>
      <c r="B49" s="62"/>
      <c r="C49" s="62"/>
      <c r="D49" s="62"/>
      <c r="E49" s="62"/>
      <c r="F49" s="240"/>
      <c r="G49" s="241"/>
      <c r="H49" s="242"/>
      <c r="I49" s="62"/>
      <c r="J49" s="63"/>
    </row>
    <row r="50" spans="1:10" ht="15.75" thickBot="1" x14ac:dyDescent="0.3">
      <c r="A50" s="61"/>
      <c r="B50" s="62"/>
      <c r="C50" s="62"/>
      <c r="D50" s="62"/>
      <c r="E50" s="62"/>
      <c r="F50" s="243"/>
      <c r="G50" s="244"/>
      <c r="H50" s="245"/>
      <c r="I50" s="62"/>
      <c r="J50" s="63"/>
    </row>
    <row r="51" spans="1:10" ht="15.75" thickBot="1" x14ac:dyDescent="0.3">
      <c r="A51" s="179" t="s">
        <v>43</v>
      </c>
      <c r="B51" s="89"/>
      <c r="C51" s="89"/>
      <c r="D51" s="89"/>
      <c r="E51" s="89"/>
      <c r="F51" s="89"/>
      <c r="G51" s="89"/>
      <c r="H51" s="89"/>
      <c r="I51" s="89"/>
      <c r="J51" s="90"/>
    </row>
  </sheetData>
  <sheetProtection algorithmName="SHA-512" hashValue="tVhJoblwOc2U0GNa1CExKaZwnD4DNJFZsw+mUqEfZoOdV+wu1lpnDqzRLrYzoHNH1ZiLDrRXQePvaIt1riYmDg==" saltValue="CUGYgb3yulEH3B1VbGTVbg==" spinCount="100000" sheet="1" objects="1" scenarios="1"/>
  <mergeCells count="61">
    <mergeCell ref="C4:G4"/>
    <mergeCell ref="I4:J4"/>
    <mergeCell ref="A1:J1"/>
    <mergeCell ref="B2:G2"/>
    <mergeCell ref="I2:J2"/>
    <mergeCell ref="C3:G3"/>
    <mergeCell ref="I3:J3"/>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 ref="B23:C23"/>
    <mergeCell ref="D23:E23"/>
    <mergeCell ref="F23:G23"/>
    <mergeCell ref="B24:C24"/>
    <mergeCell ref="D24:E24"/>
    <mergeCell ref="F24:G24"/>
    <mergeCell ref="B25:C25"/>
    <mergeCell ref="D25:E25"/>
    <mergeCell ref="F25:G25"/>
    <mergeCell ref="B26:C26"/>
    <mergeCell ref="D26:E26"/>
    <mergeCell ref="F26:G26"/>
    <mergeCell ref="B27:C27"/>
    <mergeCell ref="D27:E27"/>
    <mergeCell ref="F27:G27"/>
    <mergeCell ref="F39:G39"/>
    <mergeCell ref="B47:C47"/>
    <mergeCell ref="F47:H50"/>
  </mergeCell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05F0C-6351-4466-9034-1B10A0BF85EA}">
  <sheetPr>
    <tabColor rgb="FFFFFF00"/>
  </sheetPr>
  <dimension ref="A1:J51"/>
  <sheetViews>
    <sheetView topLeftCell="A10" workbookViewId="0">
      <selection activeCell="H31" sqref="H31"/>
    </sheetView>
  </sheetViews>
  <sheetFormatPr baseColWidth="10" defaultColWidth="10.7109375" defaultRowHeight="15" x14ac:dyDescent="0.25"/>
  <cols>
    <col min="1" max="1" width="14.42578125" customWidth="1"/>
    <col min="8" max="8" width="17" bestFit="1" customWidth="1"/>
  </cols>
  <sheetData>
    <row r="1" spans="1:10" ht="112.5" customHeight="1" thickBot="1" x14ac:dyDescent="0.3">
      <c r="A1" s="263" t="s">
        <v>55</v>
      </c>
      <c r="B1" s="264"/>
      <c r="C1" s="264"/>
      <c r="D1" s="264"/>
      <c r="E1" s="264"/>
      <c r="F1" s="264"/>
      <c r="G1" s="264"/>
      <c r="H1" s="264"/>
      <c r="I1" s="264"/>
      <c r="J1" s="265"/>
    </row>
    <row r="2" spans="1:10" ht="15.75" thickBot="1" x14ac:dyDescent="0.3">
      <c r="A2" s="17" t="s">
        <v>56</v>
      </c>
      <c r="B2" s="257" t="str">
        <f>IF(ISBLANK(Résultats!A21),"",Résultats!A21)</f>
        <v/>
      </c>
      <c r="C2" s="258"/>
      <c r="D2" s="258"/>
      <c r="E2" s="258"/>
      <c r="F2" s="258"/>
      <c r="G2" s="259"/>
      <c r="H2" s="22" t="s">
        <v>57</v>
      </c>
      <c r="I2" s="255" t="str">
        <f>IF(ISBLANK(Résultats!D21),"",Résultats!D21)</f>
        <v/>
      </c>
      <c r="J2" s="256"/>
    </row>
    <row r="3" spans="1:10" ht="15.75" thickBot="1" x14ac:dyDescent="0.3">
      <c r="A3" s="17" t="s">
        <v>58</v>
      </c>
      <c r="B3" s="22"/>
      <c r="C3" s="255" t="str">
        <f>IF(ISBLANK(Résultats!G21),"",Résultats!G21)</f>
        <v/>
      </c>
      <c r="D3" s="260"/>
      <c r="E3" s="260"/>
      <c r="F3" s="260"/>
      <c r="G3" s="256"/>
      <c r="H3" s="22" t="s">
        <v>59</v>
      </c>
      <c r="I3" s="255" t="str">
        <f>IF(Résultats!F21="X"," moins de 21 ans","")</f>
        <v/>
      </c>
      <c r="J3" s="256"/>
    </row>
    <row r="4" spans="1:10" ht="15.75" thickBot="1" x14ac:dyDescent="0.3">
      <c r="A4" s="17" t="s">
        <v>29</v>
      </c>
      <c r="B4" s="22"/>
      <c r="C4" s="255" t="str">
        <f>IF(ISBLANK(Résultats!C2),"",Résultats!C2)</f>
        <v xml:space="preserve"> </v>
      </c>
      <c r="D4" s="260"/>
      <c r="E4" s="260"/>
      <c r="F4" s="260"/>
      <c r="G4" s="256"/>
      <c r="H4" s="22" t="s">
        <v>60</v>
      </c>
      <c r="I4" s="255" t="str">
        <f>IF(ISBLANK(Résultats!J2),"",Résultats!J2)</f>
        <v/>
      </c>
      <c r="J4" s="256"/>
    </row>
    <row r="5" spans="1:10" x14ac:dyDescent="0.25">
      <c r="A5" s="17" t="s">
        <v>61</v>
      </c>
      <c r="B5" s="22"/>
      <c r="C5" s="22"/>
      <c r="D5" s="22"/>
      <c r="E5" s="22"/>
      <c r="F5" s="22"/>
      <c r="G5" s="22"/>
      <c r="H5" s="22"/>
      <c r="I5" s="22"/>
      <c r="J5" s="18"/>
    </row>
    <row r="6" spans="1:10" x14ac:dyDescent="0.25">
      <c r="A6" s="17" t="s">
        <v>62</v>
      </c>
      <c r="B6" s="22"/>
      <c r="C6" s="22"/>
      <c r="D6" s="22"/>
      <c r="E6" s="22"/>
      <c r="F6" s="22"/>
      <c r="G6" s="22"/>
      <c r="H6" s="22"/>
      <c r="I6" s="22"/>
      <c r="J6" s="18"/>
    </row>
    <row r="7" spans="1:10" x14ac:dyDescent="0.25">
      <c r="A7" s="17" t="s">
        <v>63</v>
      </c>
      <c r="B7" s="22"/>
      <c r="C7" s="22"/>
      <c r="D7" s="22"/>
      <c r="E7" s="22"/>
      <c r="F7" s="22"/>
      <c r="G7" s="22"/>
      <c r="H7" s="22"/>
      <c r="I7" s="22"/>
      <c r="J7" s="18"/>
    </row>
    <row r="8" spans="1:10" x14ac:dyDescent="0.25">
      <c r="A8" s="17" t="s">
        <v>64</v>
      </c>
      <c r="B8" s="22"/>
      <c r="C8" s="22"/>
      <c r="D8" s="22"/>
      <c r="E8" s="22"/>
      <c r="F8" s="22"/>
      <c r="G8" s="22"/>
      <c r="H8" s="22"/>
      <c r="I8" s="22"/>
      <c r="J8" s="18"/>
    </row>
    <row r="9" spans="1:10" x14ac:dyDescent="0.25">
      <c r="A9" s="17" t="s">
        <v>65</v>
      </c>
      <c r="B9" s="22"/>
      <c r="C9" s="22"/>
      <c r="D9" s="22"/>
      <c r="E9" s="22"/>
      <c r="F9" s="22"/>
      <c r="G9" s="22"/>
      <c r="H9" s="22"/>
      <c r="I9" s="22"/>
      <c r="J9" s="18"/>
    </row>
    <row r="10" spans="1:10" x14ac:dyDescent="0.25">
      <c r="A10" s="23" t="s">
        <v>66</v>
      </c>
      <c r="B10" s="24"/>
      <c r="C10" s="24"/>
      <c r="D10" s="24"/>
      <c r="E10" s="24"/>
      <c r="F10" s="24"/>
      <c r="G10" s="24"/>
      <c r="H10" s="24"/>
      <c r="I10" s="24"/>
      <c r="J10" s="18"/>
    </row>
    <row r="11" spans="1:10" ht="60" x14ac:dyDescent="0.25">
      <c r="A11" s="19" t="s">
        <v>67</v>
      </c>
      <c r="B11" s="268" t="s">
        <v>44</v>
      </c>
      <c r="C11" s="269"/>
      <c r="D11" s="268" t="s">
        <v>45</v>
      </c>
      <c r="E11" s="269"/>
      <c r="F11" s="268" t="s">
        <v>46</v>
      </c>
      <c r="G11" s="269"/>
      <c r="H11" s="5" t="s">
        <v>47</v>
      </c>
      <c r="I11" s="36" t="s">
        <v>68</v>
      </c>
      <c r="J11" s="39" t="s">
        <v>69</v>
      </c>
    </row>
    <row r="12" spans="1:10" x14ac:dyDescent="0.25">
      <c r="A12" s="34">
        <v>1</v>
      </c>
      <c r="B12" s="266">
        <f>'Fig1'!E$15</f>
        <v>0</v>
      </c>
      <c r="C12" s="267"/>
      <c r="D12" s="266">
        <f>'Fig1'!F$15</f>
        <v>0</v>
      </c>
      <c r="E12" s="267"/>
      <c r="F12" s="266">
        <f>'Fig1'!G$15</f>
        <v>0</v>
      </c>
      <c r="G12" s="267"/>
      <c r="H12" s="6">
        <f>'Fig1'!H$15</f>
        <v>0</v>
      </c>
      <c r="I12" s="37">
        <f>'Fig1'!I$15</f>
        <v>0</v>
      </c>
      <c r="J12" s="38" t="str">
        <f>IF( I13=0," ",I12)</f>
        <v xml:space="preserve"> </v>
      </c>
    </row>
    <row r="13" spans="1:10" x14ac:dyDescent="0.25">
      <c r="A13" s="34">
        <v>2</v>
      </c>
      <c r="B13" s="266">
        <f>'Fig2'!E$15</f>
        <v>0</v>
      </c>
      <c r="C13" s="267"/>
      <c r="D13" s="266">
        <f>'Fig2'!F$15</f>
        <v>0</v>
      </c>
      <c r="E13" s="267"/>
      <c r="F13" s="266">
        <f>'Fig2'!G$15</f>
        <v>0</v>
      </c>
      <c r="G13" s="267"/>
      <c r="H13" s="6">
        <f>'Fig2'!H$15</f>
        <v>0</v>
      </c>
      <c r="I13" s="37">
        <f>'Fig2'!I$15</f>
        <v>0</v>
      </c>
      <c r="J13" s="38" t="str">
        <f>IF(I13&lt;&gt;0,SUM(I$12:I13)/COUNT(I$12:I13)," ")</f>
        <v xml:space="preserve"> </v>
      </c>
    </row>
    <row r="14" spans="1:10" x14ac:dyDescent="0.25">
      <c r="A14" s="34">
        <v>3</v>
      </c>
      <c r="B14" s="266">
        <f>'Fig3'!E$15</f>
        <v>0</v>
      </c>
      <c r="C14" s="267"/>
      <c r="D14" s="266">
        <f>'Fig3'!F$15</f>
        <v>0</v>
      </c>
      <c r="E14" s="267"/>
      <c r="F14" s="266">
        <f>'Fig3'!G$15</f>
        <v>0</v>
      </c>
      <c r="G14" s="267"/>
      <c r="H14" s="6">
        <f>'Fig3'!H$15</f>
        <v>0</v>
      </c>
      <c r="I14" s="37">
        <f>'Fig3'!I$15</f>
        <v>0</v>
      </c>
      <c r="J14" s="38" t="str">
        <f>IF(I14&lt;&gt;0,SUM(I$12:I14)/COUNT(I$12:I14)," ")</f>
        <v xml:space="preserve"> </v>
      </c>
    </row>
    <row r="15" spans="1:10" x14ac:dyDescent="0.25">
      <c r="A15" s="34">
        <v>4</v>
      </c>
      <c r="B15" s="266">
        <f>'Fig4'!E$15</f>
        <v>0</v>
      </c>
      <c r="C15" s="267"/>
      <c r="D15" s="266">
        <f>'Fig4'!F$15</f>
        <v>0</v>
      </c>
      <c r="E15" s="267"/>
      <c r="F15" s="266">
        <f>'Fig4'!G$15</f>
        <v>0</v>
      </c>
      <c r="G15" s="267"/>
      <c r="H15" s="6">
        <f>'Fig4'!H$15</f>
        <v>0</v>
      </c>
      <c r="I15" s="37">
        <f>'Fig4'!I$15</f>
        <v>0</v>
      </c>
      <c r="J15" s="38" t="str">
        <f>IF(I15&lt;&gt;0,SUM(I$12:I15)/COUNT(I$12:I15)," ")</f>
        <v xml:space="preserve"> </v>
      </c>
    </row>
    <row r="16" spans="1:10" x14ac:dyDescent="0.25">
      <c r="A16" s="34">
        <v>5</v>
      </c>
      <c r="B16" s="266">
        <f>'Fig5'!E$15</f>
        <v>0</v>
      </c>
      <c r="C16" s="267"/>
      <c r="D16" s="266">
        <f>'Fig5'!F$15</f>
        <v>0</v>
      </c>
      <c r="E16" s="267"/>
      <c r="F16" s="266">
        <f>'Fig5'!G$15</f>
        <v>0</v>
      </c>
      <c r="G16" s="267"/>
      <c r="H16" s="6">
        <f>'Fig5'!H$15</f>
        <v>0</v>
      </c>
      <c r="I16" s="37">
        <f>'Fig5'!I$15</f>
        <v>0</v>
      </c>
      <c r="J16" s="38" t="str">
        <f>IF(I16&lt;&gt;0,SUM(I$12:I16)/COUNT(I$12:I16)," ")</f>
        <v xml:space="preserve"> </v>
      </c>
    </row>
    <row r="17" spans="1:10" x14ac:dyDescent="0.25">
      <c r="A17" s="34">
        <v>6</v>
      </c>
      <c r="B17" s="266">
        <f>'Fig6'!E$15</f>
        <v>0</v>
      </c>
      <c r="C17" s="267"/>
      <c r="D17" s="266">
        <f>'Fig6'!F$15</f>
        <v>0</v>
      </c>
      <c r="E17" s="267"/>
      <c r="F17" s="266">
        <f>'Fig6'!G$15</f>
        <v>0</v>
      </c>
      <c r="G17" s="267"/>
      <c r="H17" s="6">
        <f>'Fig6'!H$15</f>
        <v>0</v>
      </c>
      <c r="I17" s="37">
        <f>'Fig6'!I$15</f>
        <v>0</v>
      </c>
      <c r="J17" s="38" t="str">
        <f>IF(I17&lt;&gt;0,SUM(I$12:I17)/COUNT(I$12:I17)," ")</f>
        <v xml:space="preserve"> </v>
      </c>
    </row>
    <row r="18" spans="1:10" x14ac:dyDescent="0.25">
      <c r="A18" s="34">
        <v>7</v>
      </c>
      <c r="B18" s="266">
        <f>'Fig7'!E$15</f>
        <v>0</v>
      </c>
      <c r="C18" s="267"/>
      <c r="D18" s="266">
        <f>'Fig7'!F$15</f>
        <v>0</v>
      </c>
      <c r="E18" s="267"/>
      <c r="F18" s="266">
        <f>'Fig7'!G$15</f>
        <v>0</v>
      </c>
      <c r="G18" s="267"/>
      <c r="H18" s="6">
        <f>'Fig7'!H$15</f>
        <v>0</v>
      </c>
      <c r="I18" s="37">
        <f>'Fig7'!I$15</f>
        <v>0</v>
      </c>
      <c r="J18" s="38" t="str">
        <f>IF(I18&lt;&gt;0,SUM(I$12:I18)/COUNT(I$12:I18)," ")</f>
        <v xml:space="preserve"> </v>
      </c>
    </row>
    <row r="19" spans="1:10" x14ac:dyDescent="0.25">
      <c r="A19" s="34">
        <v>8</v>
      </c>
      <c r="B19" s="266">
        <f>'Fig8'!E$15</f>
        <v>0</v>
      </c>
      <c r="C19" s="267"/>
      <c r="D19" s="266">
        <f>'Fig8'!F$15</f>
        <v>0</v>
      </c>
      <c r="E19" s="267"/>
      <c r="F19" s="266">
        <f>'Fig8'!G$15</f>
        <v>0</v>
      </c>
      <c r="G19" s="267"/>
      <c r="H19" s="6">
        <f>'Fig8'!H$15</f>
        <v>0</v>
      </c>
      <c r="I19" s="37">
        <f>'Fig8'!I$15</f>
        <v>0</v>
      </c>
      <c r="J19" s="38" t="str">
        <f>IF(I19&lt;&gt;0,SUM(I$12:I19)/COUNT(I$12:I19)," ")</f>
        <v xml:space="preserve"> </v>
      </c>
    </row>
    <row r="20" spans="1:10" x14ac:dyDescent="0.25">
      <c r="A20" s="34">
        <v>9</v>
      </c>
      <c r="B20" s="266">
        <f>'Fig9'!E$15</f>
        <v>0</v>
      </c>
      <c r="C20" s="267"/>
      <c r="D20" s="266">
        <f>'Fig9'!F$15</f>
        <v>0</v>
      </c>
      <c r="E20" s="267"/>
      <c r="F20" s="266">
        <f>'Fig9'!G$15</f>
        <v>0</v>
      </c>
      <c r="G20" s="267"/>
      <c r="H20" s="6">
        <f>'Fig9'!H$15</f>
        <v>0</v>
      </c>
      <c r="I20" s="37">
        <f>'Fig9'!I$15</f>
        <v>0</v>
      </c>
      <c r="J20" s="38" t="str">
        <f>IF(I20&lt;&gt;0,SUM(I$12:I20)/COUNT(I$12:I20)," ")</f>
        <v xml:space="preserve"> </v>
      </c>
    </row>
    <row r="21" spans="1:10" x14ac:dyDescent="0.25">
      <c r="A21" s="34">
        <v>10</v>
      </c>
      <c r="B21" s="266">
        <f>'Fig10'!E$15</f>
        <v>0</v>
      </c>
      <c r="C21" s="267"/>
      <c r="D21" s="266">
        <f>'Fig10'!F$15</f>
        <v>0</v>
      </c>
      <c r="E21" s="267"/>
      <c r="F21" s="266">
        <f>'Fig10'!G$15</f>
        <v>0</v>
      </c>
      <c r="G21" s="267"/>
      <c r="H21" s="6">
        <f>'Fig10'!H$15</f>
        <v>0</v>
      </c>
      <c r="I21" s="37">
        <f>'Fig10'!I$15</f>
        <v>0</v>
      </c>
      <c r="J21" s="38" t="str">
        <f>IF(I21&lt;&gt;0,SUM(I$12:I21)/COUNT(I$12:I21)," ")</f>
        <v xml:space="preserve"> </v>
      </c>
    </row>
    <row r="22" spans="1:10" x14ac:dyDescent="0.25">
      <c r="A22" s="34">
        <v>11</v>
      </c>
      <c r="B22" s="266">
        <f>'Fig11'!E$15</f>
        <v>0</v>
      </c>
      <c r="C22" s="267"/>
      <c r="D22" s="266">
        <f>'Fig11'!F$15</f>
        <v>0</v>
      </c>
      <c r="E22" s="267"/>
      <c r="F22" s="266">
        <f>'Fig11'!G$15</f>
        <v>0</v>
      </c>
      <c r="G22" s="267"/>
      <c r="H22" s="6">
        <f>'Fig11'!H$15</f>
        <v>0</v>
      </c>
      <c r="I22" s="37">
        <f>'Fig11'!I$15</f>
        <v>0</v>
      </c>
      <c r="J22" s="38" t="str">
        <f>IF(I22&lt;&gt;0,SUM(I$12:I22)/COUNT(I$12:I22)," ")</f>
        <v xml:space="preserve"> </v>
      </c>
    </row>
    <row r="23" spans="1:10" x14ac:dyDescent="0.25">
      <c r="A23" s="34">
        <v>12</v>
      </c>
      <c r="B23" s="266">
        <f>'Fig12'!E$15</f>
        <v>0</v>
      </c>
      <c r="C23" s="267"/>
      <c r="D23" s="266">
        <f>'Fig12'!F$15</f>
        <v>0</v>
      </c>
      <c r="E23" s="267"/>
      <c r="F23" s="266">
        <f>'Fig12'!G$15</f>
        <v>0</v>
      </c>
      <c r="G23" s="267"/>
      <c r="H23" s="6">
        <f>'Fig12'!H$15</f>
        <v>0</v>
      </c>
      <c r="I23" s="37">
        <f>'Fig12'!I$15</f>
        <v>0</v>
      </c>
      <c r="J23" s="38" t="str">
        <f>IF(I23&lt;&gt;0,SUM(I$12:I23)/COUNT(I$12:I23)," ")</f>
        <v xml:space="preserve"> </v>
      </c>
    </row>
    <row r="24" spans="1:10" x14ac:dyDescent="0.25">
      <c r="A24" s="34">
        <v>13</v>
      </c>
      <c r="B24" s="266">
        <f>'Fig13'!E$15</f>
        <v>0</v>
      </c>
      <c r="C24" s="267"/>
      <c r="D24" s="266">
        <f>'Fig13'!F$15</f>
        <v>0</v>
      </c>
      <c r="E24" s="267"/>
      <c r="F24" s="266">
        <f>'Fig13'!G$15</f>
        <v>0</v>
      </c>
      <c r="G24" s="267"/>
      <c r="H24" s="6">
        <f>'Fig13'!H$15</f>
        <v>0</v>
      </c>
      <c r="I24" s="37">
        <f>'Fig13'!I$15</f>
        <v>0</v>
      </c>
      <c r="J24" s="38" t="str">
        <f>IF(I24&lt;&gt;0,SUM(I$12:I24)/COUNT(I$12:I24)," ")</f>
        <v xml:space="preserve"> </v>
      </c>
    </row>
    <row r="25" spans="1:10" x14ac:dyDescent="0.25">
      <c r="A25" s="34">
        <v>14</v>
      </c>
      <c r="B25" s="266">
        <f>'Fig14'!E$15</f>
        <v>0</v>
      </c>
      <c r="C25" s="267"/>
      <c r="D25" s="266">
        <f>'Fig14'!F$15</f>
        <v>0</v>
      </c>
      <c r="E25" s="267"/>
      <c r="F25" s="266">
        <f>'Fig14'!G$15</f>
        <v>0</v>
      </c>
      <c r="G25" s="267"/>
      <c r="H25" s="6">
        <f>'Fig14'!H$15</f>
        <v>0</v>
      </c>
      <c r="I25" s="37">
        <f>'Fig14'!I$15</f>
        <v>0</v>
      </c>
      <c r="J25" s="38" t="str">
        <f>IF(I25&lt;&gt;0,SUM(I$12:I25)/COUNT(I$12:I25)," ")</f>
        <v xml:space="preserve"> </v>
      </c>
    </row>
    <row r="26" spans="1:10" x14ac:dyDescent="0.25">
      <c r="A26" s="34">
        <v>15</v>
      </c>
      <c r="B26" s="266">
        <f>'Fig15'!E$15</f>
        <v>0</v>
      </c>
      <c r="C26" s="267"/>
      <c r="D26" s="266">
        <f>'Fig15'!F$15</f>
        <v>0</v>
      </c>
      <c r="E26" s="267"/>
      <c r="F26" s="266">
        <f>'Fig15'!G$15</f>
        <v>0</v>
      </c>
      <c r="G26" s="267"/>
      <c r="H26" s="6">
        <f>'Fig15'!H$15</f>
        <v>0</v>
      </c>
      <c r="I26" s="37">
        <f>'Fig15'!I$15</f>
        <v>0</v>
      </c>
      <c r="J26" s="38" t="str">
        <f>IF(I26&lt;&gt;0,SUM(I$12:I26)/COUNT(I$12:I26)," ")</f>
        <v xml:space="preserve"> </v>
      </c>
    </row>
    <row r="27" spans="1:10" x14ac:dyDescent="0.25">
      <c r="A27" s="34">
        <v>16</v>
      </c>
      <c r="B27" s="266">
        <f>'Fig16'!E$15</f>
        <v>0</v>
      </c>
      <c r="C27" s="267"/>
      <c r="D27" s="266">
        <f>'Fig16'!F$15</f>
        <v>0</v>
      </c>
      <c r="E27" s="267"/>
      <c r="F27" s="266">
        <f>'Fig16'!G$15</f>
        <v>0</v>
      </c>
      <c r="G27" s="267"/>
      <c r="H27" s="6">
        <f>'Fig16'!H$15</f>
        <v>0</v>
      </c>
      <c r="I27" s="37">
        <f>'Fig16'!I$15</f>
        <v>0</v>
      </c>
      <c r="J27" s="38" t="str">
        <f>IF(I27&lt;&gt;0,SUM(I$12:I27)/COUNT(I$12:I27)," ")</f>
        <v xml:space="preserve"> </v>
      </c>
    </row>
    <row r="28" spans="1:10" x14ac:dyDescent="0.25">
      <c r="A28" s="35"/>
      <c r="B28" s="26"/>
      <c r="C28" s="91"/>
      <c r="D28" s="26"/>
      <c r="E28" s="91"/>
      <c r="F28" s="26"/>
      <c r="G28" s="91"/>
      <c r="H28" s="26"/>
      <c r="I28" s="40"/>
      <c r="J28" s="40" t="str">
        <f>IF(I28&lt;&gt;0,SUM(I$12:I28)/COUNT(I$12:I28)," ")</f>
        <v xml:space="preserve"> </v>
      </c>
    </row>
    <row r="29" spans="1:10" x14ac:dyDescent="0.25">
      <c r="A29" s="17"/>
      <c r="B29" s="92"/>
      <c r="C29" s="93" t="s">
        <v>70</v>
      </c>
      <c r="D29" s="94"/>
      <c r="E29" s="93" t="s">
        <v>70</v>
      </c>
      <c r="F29" s="94"/>
      <c r="G29" s="93" t="s">
        <v>70</v>
      </c>
      <c r="H29" s="95"/>
      <c r="I29" s="18"/>
      <c r="J29" s="18" t="str">
        <f>IF(I29&lt;&gt;0,SUM(I$12:I29)/COUNT(I$12:I29)," ")</f>
        <v xml:space="preserve"> </v>
      </c>
    </row>
    <row r="30" spans="1:10" x14ac:dyDescent="0.25">
      <c r="A30" s="96"/>
      <c r="B30" s="6" t="s">
        <v>71</v>
      </c>
      <c r="C30" s="97" t="s">
        <v>72</v>
      </c>
      <c r="D30" s="91" t="s">
        <v>72</v>
      </c>
      <c r="E30" s="97" t="s">
        <v>72</v>
      </c>
      <c r="F30" s="91" t="s">
        <v>73</v>
      </c>
      <c r="G30" s="97" t="s">
        <v>72</v>
      </c>
      <c r="H30" s="94"/>
      <c r="I30" s="41"/>
      <c r="J30" s="41" t="str">
        <f>IF(I30&lt;&gt;0,SUM(I$12:I30)/COUNT(I$12:I30)," ")</f>
        <v xml:space="preserve"> </v>
      </c>
    </row>
    <row r="31" spans="1:10" x14ac:dyDescent="0.25">
      <c r="A31" s="34">
        <v>17</v>
      </c>
      <c r="B31" s="6">
        <f>'Fig17'!E$15</f>
        <v>0</v>
      </c>
      <c r="C31" s="6">
        <f>'Fig17'!F$15</f>
        <v>0</v>
      </c>
      <c r="D31" s="6">
        <f>'Fig17'!G$15</f>
        <v>0</v>
      </c>
      <c r="E31" s="6">
        <f>'Fig17'!H$15</f>
        <v>0</v>
      </c>
      <c r="F31" s="6">
        <f>'Fig17'!I$15</f>
        <v>0</v>
      </c>
      <c r="G31" s="6">
        <f>'Fig17'!J$15</f>
        <v>0</v>
      </c>
      <c r="H31" s="6">
        <f>'Fig17'!K$15</f>
        <v>0</v>
      </c>
      <c r="I31" s="37">
        <f>'Fig17'!L$15</f>
        <v>0</v>
      </c>
      <c r="J31" s="38" t="str">
        <f>IF(I31&lt;&gt;0,SUM(I$12:I31)/COUNT(I$12:I31)," ")</f>
        <v xml:space="preserve"> </v>
      </c>
    </row>
    <row r="32" spans="1:10" x14ac:dyDescent="0.25">
      <c r="A32" s="34">
        <v>18</v>
      </c>
      <c r="B32" s="6">
        <f>'Fig18'!E$15</f>
        <v>0</v>
      </c>
      <c r="C32" s="6">
        <f>'Fig18'!F$15</f>
        <v>0</v>
      </c>
      <c r="D32" s="6">
        <f>'Fig18'!G$15</f>
        <v>0</v>
      </c>
      <c r="E32" s="6">
        <f>'Fig18'!H$15</f>
        <v>0</v>
      </c>
      <c r="F32" s="6">
        <f>'Fig18'!I$15</f>
        <v>0</v>
      </c>
      <c r="G32" s="6">
        <f>'Fig18'!J$15</f>
        <v>0</v>
      </c>
      <c r="H32" s="6">
        <f>'Fig18'!K$15</f>
        <v>0</v>
      </c>
      <c r="I32" s="37">
        <f>'Fig18'!L$15</f>
        <v>0</v>
      </c>
      <c r="J32" s="38" t="str">
        <f>IF(I32&lt;&gt;0,SUM(I$12:I32)/COUNT(I$12:I32)," ")</f>
        <v xml:space="preserve"> </v>
      </c>
    </row>
    <row r="33" spans="1:10" x14ac:dyDescent="0.25">
      <c r="A33" s="34">
        <v>19</v>
      </c>
      <c r="B33" s="6">
        <f>'Fig19'!E$15</f>
        <v>0</v>
      </c>
      <c r="C33" s="6">
        <f>'Fig19'!F$15</f>
        <v>0</v>
      </c>
      <c r="D33" s="6">
        <f>'Fig19'!G$15</f>
        <v>0</v>
      </c>
      <c r="E33" s="6">
        <f>'Fig19'!H$15</f>
        <v>0</v>
      </c>
      <c r="F33" s="6">
        <f>'Fig19'!I$15</f>
        <v>0</v>
      </c>
      <c r="G33" s="6">
        <f>'Fig19'!J$15</f>
        <v>0</v>
      </c>
      <c r="H33" s="6">
        <f>'Fig19'!K$15</f>
        <v>0</v>
      </c>
      <c r="I33" s="37">
        <f>'Fig19'!L$15</f>
        <v>0</v>
      </c>
      <c r="J33" s="38" t="str">
        <f>IF(I33&lt;&gt;0,SUM(I$12:I33)/COUNT(I$12:I33)," ")</f>
        <v xml:space="preserve"> </v>
      </c>
    </row>
    <row r="34" spans="1:10" x14ac:dyDescent="0.25">
      <c r="A34" s="34">
        <v>20</v>
      </c>
      <c r="B34" s="6">
        <f>'Fig20'!E$15</f>
        <v>0</v>
      </c>
      <c r="C34" s="6">
        <f>'Fig20'!F$15</f>
        <v>0</v>
      </c>
      <c r="D34" s="6">
        <f>'Fig20'!G$15</f>
        <v>0</v>
      </c>
      <c r="E34" s="6">
        <f>'Fig20'!H$15</f>
        <v>0</v>
      </c>
      <c r="F34" s="6">
        <f>'Fig20'!I$15</f>
        <v>0</v>
      </c>
      <c r="G34" s="6">
        <f>'Fig20'!J$15</f>
        <v>0</v>
      </c>
      <c r="H34" s="6">
        <f>'Fig20'!K$15</f>
        <v>0</v>
      </c>
      <c r="I34" s="37">
        <f>'Fig20'!L$15</f>
        <v>0</v>
      </c>
      <c r="J34" s="38" t="str">
        <f>IF(I34&lt;&gt;0,SUM(I$12:I34)/COUNT(I$12:I34)," ")</f>
        <v xml:space="preserve"> </v>
      </c>
    </row>
    <row r="35" spans="1:10" x14ac:dyDescent="0.25">
      <c r="A35" s="34">
        <v>21</v>
      </c>
      <c r="B35" s="6">
        <f>'Fig21'!E$15</f>
        <v>0</v>
      </c>
      <c r="C35" s="6">
        <f>'Fig21'!F$15</f>
        <v>0</v>
      </c>
      <c r="D35" s="6">
        <f>'Fig21'!G$15</f>
        <v>0</v>
      </c>
      <c r="E35" s="6">
        <f>'Fig21'!H$15</f>
        <v>0</v>
      </c>
      <c r="F35" s="6">
        <f>'Fig21'!I$15</f>
        <v>0</v>
      </c>
      <c r="G35" s="6">
        <f>'Fig21'!J$15</f>
        <v>0</v>
      </c>
      <c r="H35" s="6">
        <f>'Fig21'!K$15</f>
        <v>0</v>
      </c>
      <c r="I35" s="37">
        <f>'Fig21'!L$15</f>
        <v>0</v>
      </c>
      <c r="J35" s="38" t="str">
        <f>IF(I35&lt;&gt;0,SUM(I$12:I35)/COUNT(I$12:I35)," ")</f>
        <v xml:space="preserve"> </v>
      </c>
    </row>
    <row r="36" spans="1:10" x14ac:dyDescent="0.25">
      <c r="A36" s="34">
        <v>22</v>
      </c>
      <c r="B36" s="6">
        <f>'Fig22'!E$15</f>
        <v>0</v>
      </c>
      <c r="C36" s="6">
        <f>'Fig22'!F$15</f>
        <v>0</v>
      </c>
      <c r="D36" s="6">
        <f>'Fig22'!G$15</f>
        <v>0</v>
      </c>
      <c r="E36" s="6">
        <f>'Fig22'!H$15</f>
        <v>0</v>
      </c>
      <c r="F36" s="6">
        <f>'Fig22'!I$15</f>
        <v>0</v>
      </c>
      <c r="G36" s="6">
        <f>'Fig22'!J$15</f>
        <v>0</v>
      </c>
      <c r="H36" s="6">
        <f>'Fig22'!K$15</f>
        <v>0</v>
      </c>
      <c r="I36" s="37">
        <f>'Fig22'!L$15</f>
        <v>0</v>
      </c>
      <c r="J36" s="38" t="str">
        <f>IF(I36&lt;&gt;0,SUM(I$12:I36)/COUNT(I$12:I36)," ")</f>
        <v xml:space="preserve"> </v>
      </c>
    </row>
    <row r="37" spans="1:10" x14ac:dyDescent="0.25">
      <c r="A37" s="34">
        <v>23</v>
      </c>
      <c r="B37" s="6">
        <f>'Fig23'!E$15</f>
        <v>0</v>
      </c>
      <c r="C37" s="6">
        <f>'Fig23'!F$15</f>
        <v>0</v>
      </c>
      <c r="D37" s="6">
        <f>'Fig23'!G$15</f>
        <v>0</v>
      </c>
      <c r="E37" s="6">
        <f>'Fig23'!H$15</f>
        <v>0</v>
      </c>
      <c r="F37" s="6">
        <f>'Fig23'!I$15</f>
        <v>0</v>
      </c>
      <c r="G37" s="6">
        <f>'Fig23'!J$15</f>
        <v>0</v>
      </c>
      <c r="H37" s="6">
        <f>'Fig23'!K$15</f>
        <v>0</v>
      </c>
      <c r="I37" s="37">
        <f>'Fig23'!L$15</f>
        <v>0</v>
      </c>
      <c r="J37" s="38" t="str">
        <f>IF(I37&lt;&gt;0,SUM(I$12:I37)/COUNT(I$12:I37)," ")</f>
        <v xml:space="preserve"> </v>
      </c>
    </row>
    <row r="38" spans="1:10" x14ac:dyDescent="0.25">
      <c r="A38" s="34">
        <v>24</v>
      </c>
      <c r="B38" s="6">
        <f>'Fig24'!E$15</f>
        <v>0</v>
      </c>
      <c r="C38" s="6">
        <f>'Fig24'!F$15</f>
        <v>0</v>
      </c>
      <c r="D38" s="6">
        <f>'Fig24'!G$15</f>
        <v>0</v>
      </c>
      <c r="E38" s="6">
        <f>'Fig24'!H$15</f>
        <v>0</v>
      </c>
      <c r="F38" s="6">
        <f>'Fig24'!I$15</f>
        <v>0</v>
      </c>
      <c r="G38" s="6">
        <f>'Fig24'!J$15</f>
        <v>0</v>
      </c>
      <c r="H38" s="6">
        <f>'Fig24'!K$15</f>
        <v>0</v>
      </c>
      <c r="I38" s="37">
        <f>'Fig24'!L$15</f>
        <v>0</v>
      </c>
      <c r="J38" s="38" t="str">
        <f>IF(I38&lt;&gt;0,SUM(I$12:I38)/COUNT(I$12:I38)," ")</f>
        <v xml:space="preserve"> </v>
      </c>
    </row>
    <row r="39" spans="1:10" x14ac:dyDescent="0.25">
      <c r="A39" s="35"/>
      <c r="B39" s="26"/>
      <c r="C39" s="26"/>
      <c r="D39" s="26"/>
      <c r="E39" s="25"/>
      <c r="F39" s="270" t="s">
        <v>74</v>
      </c>
      <c r="G39" s="271"/>
      <c r="H39" s="154">
        <f>SUM(H12:H38)</f>
        <v>0</v>
      </c>
      <c r="I39" s="37">
        <f>SUM(I12:I38)</f>
        <v>0</v>
      </c>
      <c r="J39" s="18"/>
    </row>
    <row r="40" spans="1:10" x14ac:dyDescent="0.25">
      <c r="A40" s="17"/>
      <c r="B40" s="22"/>
      <c r="C40" s="22"/>
      <c r="D40" s="22"/>
      <c r="E40" s="22"/>
      <c r="F40" s="26"/>
      <c r="G40" s="25"/>
      <c r="H40" s="6" t="s">
        <v>75</v>
      </c>
      <c r="I40" s="38">
        <f>I39/24</f>
        <v>0</v>
      </c>
      <c r="J40" s="18"/>
    </row>
    <row r="41" spans="1:10" x14ac:dyDescent="0.25">
      <c r="A41" s="17" t="s">
        <v>76</v>
      </c>
      <c r="B41" s="22"/>
      <c r="C41" s="22"/>
      <c r="D41" s="22"/>
      <c r="E41" s="22"/>
      <c r="F41" s="22"/>
      <c r="G41" s="22"/>
      <c r="H41" s="22"/>
      <c r="I41" s="26"/>
      <c r="J41" s="18"/>
    </row>
    <row r="42" spans="1:10" x14ac:dyDescent="0.25">
      <c r="A42" s="17" t="s">
        <v>77</v>
      </c>
      <c r="B42" s="22"/>
      <c r="C42" s="22"/>
      <c r="D42" s="22"/>
      <c r="E42" s="22"/>
      <c r="F42" s="22"/>
      <c r="G42" s="22"/>
      <c r="H42" s="22"/>
      <c r="I42" s="22"/>
      <c r="J42" s="18"/>
    </row>
    <row r="43" spans="1:10" x14ac:dyDescent="0.25">
      <c r="A43" s="17" t="s">
        <v>78</v>
      </c>
      <c r="B43" s="22"/>
      <c r="C43" s="22"/>
      <c r="D43" s="22"/>
      <c r="E43" s="22"/>
      <c r="F43" s="22"/>
      <c r="G43" s="22"/>
      <c r="H43" s="22"/>
      <c r="I43" s="22"/>
      <c r="J43" s="18"/>
    </row>
    <row r="44" spans="1:10" x14ac:dyDescent="0.25">
      <c r="A44" s="17" t="s">
        <v>79</v>
      </c>
      <c r="B44" s="22"/>
      <c r="C44" s="22"/>
      <c r="D44" s="22"/>
      <c r="E44" s="22"/>
      <c r="F44" s="22"/>
      <c r="G44" s="22"/>
      <c r="H44" s="22"/>
      <c r="I44" s="22"/>
      <c r="J44" s="18"/>
    </row>
    <row r="45" spans="1:10" x14ac:dyDescent="0.25">
      <c r="A45" s="17"/>
      <c r="B45" s="22"/>
      <c r="C45" s="22"/>
      <c r="D45" s="22"/>
      <c r="E45" s="22"/>
      <c r="F45" s="22"/>
      <c r="G45" s="22"/>
      <c r="H45" s="22"/>
      <c r="I45" s="22"/>
      <c r="J45" s="18"/>
    </row>
    <row r="46" spans="1:10" ht="15.75" thickBot="1" x14ac:dyDescent="0.3">
      <c r="A46" s="17"/>
      <c r="B46" s="20" t="s">
        <v>32</v>
      </c>
      <c r="C46" s="22"/>
      <c r="D46" s="22"/>
      <c r="E46" s="22"/>
      <c r="F46" s="22" t="s">
        <v>40</v>
      </c>
      <c r="G46" s="22"/>
      <c r="H46" s="22"/>
      <c r="I46" s="22"/>
      <c r="J46" s="18"/>
    </row>
    <row r="47" spans="1:10" ht="15.75" thickBot="1" x14ac:dyDescent="0.3">
      <c r="A47" s="17"/>
      <c r="B47" s="261" t="str">
        <f>IF(ISBLANK(Résultats!C4),"",Résultats!C4)</f>
        <v/>
      </c>
      <c r="C47" s="262"/>
      <c r="D47" s="22"/>
      <c r="E47" s="22"/>
      <c r="F47" s="201"/>
      <c r="G47" s="202"/>
      <c r="H47" s="203"/>
      <c r="I47" s="22"/>
      <c r="J47" s="18"/>
    </row>
    <row r="48" spans="1:10" x14ac:dyDescent="0.25">
      <c r="A48" s="17"/>
      <c r="B48" s="22"/>
      <c r="C48" s="22"/>
      <c r="D48" s="22"/>
      <c r="E48" s="22"/>
      <c r="F48" s="204"/>
      <c r="G48" s="205"/>
      <c r="H48" s="206"/>
      <c r="I48" s="22"/>
      <c r="J48" s="18"/>
    </row>
    <row r="49" spans="1:10" x14ac:dyDescent="0.25">
      <c r="A49" s="17"/>
      <c r="B49" s="22"/>
      <c r="C49" s="22"/>
      <c r="D49" s="22"/>
      <c r="E49" s="22"/>
      <c r="F49" s="204"/>
      <c r="G49" s="205"/>
      <c r="H49" s="206"/>
      <c r="I49" s="22"/>
      <c r="J49" s="18"/>
    </row>
    <row r="50" spans="1:10" ht="15.75" thickBot="1" x14ac:dyDescent="0.3">
      <c r="A50" s="17"/>
      <c r="B50" s="22"/>
      <c r="C50" s="22"/>
      <c r="D50" s="22"/>
      <c r="E50" s="22"/>
      <c r="F50" s="207"/>
      <c r="G50" s="208"/>
      <c r="H50" s="209"/>
      <c r="I50" s="22"/>
      <c r="J50" s="18"/>
    </row>
    <row r="51" spans="1:10" ht="15.75" thickBot="1" x14ac:dyDescent="0.3">
      <c r="A51" s="182" t="s">
        <v>43</v>
      </c>
      <c r="B51" s="20"/>
      <c r="C51" s="20"/>
      <c r="D51" s="20"/>
      <c r="E51" s="20"/>
      <c r="F51" s="20"/>
      <c r="G51" s="20"/>
      <c r="H51" s="20"/>
      <c r="I51" s="20"/>
      <c r="J51" s="21"/>
    </row>
  </sheetData>
  <sheetProtection algorithmName="SHA-512" hashValue="TVyg2ZMs3Nfdmnh2rc+6NgqWBbRMGHfRLWvgUo2WGhxPbHLXyz6dhlf3rbvHauTzrmzmUphQ5Pw6nRPB/CvTjg==" saltValue="wkZ7kOL4l65a99s+G1+lXQ==" spinCount="100000" sheet="1" objects="1" scenarios="1"/>
  <mergeCells count="61">
    <mergeCell ref="C4:G4"/>
    <mergeCell ref="I4:J4"/>
    <mergeCell ref="A1:J1"/>
    <mergeCell ref="B2:G2"/>
    <mergeCell ref="I2:J2"/>
    <mergeCell ref="C3:G3"/>
    <mergeCell ref="I3:J3"/>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 ref="B23:C23"/>
    <mergeCell ref="D23:E23"/>
    <mergeCell ref="F23:G23"/>
    <mergeCell ref="B24:C24"/>
    <mergeCell ref="D24:E24"/>
    <mergeCell ref="F24:G24"/>
    <mergeCell ref="B25:C25"/>
    <mergeCell ref="D25:E25"/>
    <mergeCell ref="F25:G25"/>
    <mergeCell ref="B26:C26"/>
    <mergeCell ref="D26:E26"/>
    <mergeCell ref="F26:G26"/>
    <mergeCell ref="B27:C27"/>
    <mergeCell ref="D27:E27"/>
    <mergeCell ref="F27:G27"/>
    <mergeCell ref="F39:G39"/>
    <mergeCell ref="B47:C47"/>
    <mergeCell ref="F47:H50"/>
  </mergeCells>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B0E03-9251-4798-B068-5662F86CD141}">
  <sheetPr>
    <tabColor rgb="FFFF0000"/>
  </sheetPr>
  <dimension ref="A1:J51"/>
  <sheetViews>
    <sheetView topLeftCell="A9" workbookViewId="0">
      <selection activeCell="H31" sqref="H31"/>
    </sheetView>
  </sheetViews>
  <sheetFormatPr baseColWidth="10" defaultColWidth="10.7109375" defaultRowHeight="15" x14ac:dyDescent="0.25"/>
  <cols>
    <col min="1" max="1" width="14.42578125" customWidth="1"/>
    <col min="8" max="8" width="17" bestFit="1" customWidth="1"/>
  </cols>
  <sheetData>
    <row r="1" spans="1:10" ht="112.5" customHeight="1" thickBot="1" x14ac:dyDescent="0.3">
      <c r="A1" s="280" t="s">
        <v>55</v>
      </c>
      <c r="B1" s="281"/>
      <c r="C1" s="281"/>
      <c r="D1" s="281"/>
      <c r="E1" s="281"/>
      <c r="F1" s="281"/>
      <c r="G1" s="281"/>
      <c r="H1" s="281"/>
      <c r="I1" s="281"/>
      <c r="J1" s="282"/>
    </row>
    <row r="2" spans="1:10" ht="15.75" thickBot="1" x14ac:dyDescent="0.3">
      <c r="A2" s="98" t="s">
        <v>56</v>
      </c>
      <c r="B2" s="274" t="str">
        <f>IF(ISBLANK(Résultats!A22),"",Résultats!A22)</f>
        <v/>
      </c>
      <c r="C2" s="275"/>
      <c r="D2" s="275"/>
      <c r="E2" s="275"/>
      <c r="F2" s="275"/>
      <c r="G2" s="276"/>
      <c r="H2" s="99" t="s">
        <v>57</v>
      </c>
      <c r="I2" s="272" t="str">
        <f>IF(ISBLANK(Résultats!D22),"",Résultats!D22)</f>
        <v/>
      </c>
      <c r="J2" s="273"/>
    </row>
    <row r="3" spans="1:10" ht="15.75" thickBot="1" x14ac:dyDescent="0.3">
      <c r="A3" s="98" t="s">
        <v>58</v>
      </c>
      <c r="B3" s="99"/>
      <c r="C3" s="272" t="str">
        <f>IF(ISBLANK(Résultats!G22),"",Résultats!G22)</f>
        <v/>
      </c>
      <c r="D3" s="277"/>
      <c r="E3" s="277"/>
      <c r="F3" s="277"/>
      <c r="G3" s="273"/>
      <c r="H3" s="99" t="s">
        <v>59</v>
      </c>
      <c r="I3" s="272" t="str">
        <f>IF(Résultats!F22="X"," moins de 21 ans","")</f>
        <v/>
      </c>
      <c r="J3" s="273"/>
    </row>
    <row r="4" spans="1:10" ht="15.75" thickBot="1" x14ac:dyDescent="0.3">
      <c r="A4" s="98" t="s">
        <v>29</v>
      </c>
      <c r="B4" s="99"/>
      <c r="C4" s="272" t="str">
        <f>IF(ISBLANK(Résultats!C2),"",Résultats!C2)</f>
        <v xml:space="preserve"> </v>
      </c>
      <c r="D4" s="277"/>
      <c r="E4" s="277"/>
      <c r="F4" s="277"/>
      <c r="G4" s="273"/>
      <c r="H4" s="99" t="s">
        <v>60</v>
      </c>
      <c r="I4" s="272" t="str">
        <f>IF(ISBLANK(Résultats!J2),"",Résultats!J2)</f>
        <v/>
      </c>
      <c r="J4" s="273"/>
    </row>
    <row r="5" spans="1:10" x14ac:dyDescent="0.25">
      <c r="A5" s="98" t="s">
        <v>61</v>
      </c>
      <c r="B5" s="99"/>
      <c r="C5" s="99"/>
      <c r="D5" s="99"/>
      <c r="E5" s="99"/>
      <c r="F5" s="99"/>
      <c r="G5" s="99"/>
      <c r="H5" s="99"/>
      <c r="I5" s="99"/>
      <c r="J5" s="100"/>
    </row>
    <row r="6" spans="1:10" x14ac:dyDescent="0.25">
      <c r="A6" s="98" t="s">
        <v>62</v>
      </c>
      <c r="B6" s="99"/>
      <c r="C6" s="99"/>
      <c r="D6" s="99"/>
      <c r="E6" s="99"/>
      <c r="F6" s="99"/>
      <c r="G6" s="99"/>
      <c r="H6" s="99"/>
      <c r="I6" s="99"/>
      <c r="J6" s="100"/>
    </row>
    <row r="7" spans="1:10" x14ac:dyDescent="0.25">
      <c r="A7" s="98" t="s">
        <v>63</v>
      </c>
      <c r="B7" s="99"/>
      <c r="C7" s="99"/>
      <c r="D7" s="99"/>
      <c r="E7" s="99"/>
      <c r="F7" s="99"/>
      <c r="G7" s="99"/>
      <c r="H7" s="99"/>
      <c r="I7" s="99"/>
      <c r="J7" s="100"/>
    </row>
    <row r="8" spans="1:10" x14ac:dyDescent="0.25">
      <c r="A8" s="98" t="s">
        <v>64</v>
      </c>
      <c r="B8" s="99"/>
      <c r="C8" s="99"/>
      <c r="D8" s="99"/>
      <c r="E8" s="99"/>
      <c r="F8" s="99"/>
      <c r="G8" s="99"/>
      <c r="H8" s="99"/>
      <c r="I8" s="99"/>
      <c r="J8" s="100"/>
    </row>
    <row r="9" spans="1:10" x14ac:dyDescent="0.25">
      <c r="A9" s="98" t="s">
        <v>65</v>
      </c>
      <c r="B9" s="99"/>
      <c r="C9" s="99"/>
      <c r="D9" s="99"/>
      <c r="E9" s="99"/>
      <c r="F9" s="99"/>
      <c r="G9" s="99"/>
      <c r="H9" s="99"/>
      <c r="I9" s="99"/>
      <c r="J9" s="100"/>
    </row>
    <row r="10" spans="1:10" x14ac:dyDescent="0.25">
      <c r="A10" s="101" t="s">
        <v>66</v>
      </c>
      <c r="B10" s="102"/>
      <c r="C10" s="102"/>
      <c r="D10" s="102"/>
      <c r="E10" s="102"/>
      <c r="F10" s="102"/>
      <c r="G10" s="102"/>
      <c r="H10" s="102"/>
      <c r="I10" s="102"/>
      <c r="J10" s="100"/>
    </row>
    <row r="11" spans="1:10" ht="60" x14ac:dyDescent="0.25">
      <c r="A11" s="103" t="s">
        <v>67</v>
      </c>
      <c r="B11" s="283" t="s">
        <v>44</v>
      </c>
      <c r="C11" s="284"/>
      <c r="D11" s="283" t="s">
        <v>45</v>
      </c>
      <c r="E11" s="284"/>
      <c r="F11" s="283" t="s">
        <v>46</v>
      </c>
      <c r="G11" s="284"/>
      <c r="H11" s="104" t="s">
        <v>47</v>
      </c>
      <c r="I11" s="105" t="s">
        <v>68</v>
      </c>
      <c r="J11" s="106" t="s">
        <v>69</v>
      </c>
    </row>
    <row r="12" spans="1:10" x14ac:dyDescent="0.25">
      <c r="A12" s="107">
        <v>1</v>
      </c>
      <c r="B12" s="285">
        <f>'Fig1'!E$16</f>
        <v>0</v>
      </c>
      <c r="C12" s="286"/>
      <c r="D12" s="285">
        <f>'Fig1'!F$16</f>
        <v>0</v>
      </c>
      <c r="E12" s="286"/>
      <c r="F12" s="285">
        <f>'Fig1'!G$16</f>
        <v>0</v>
      </c>
      <c r="G12" s="286"/>
      <c r="H12" s="108">
        <f>'Fig1'!H$16</f>
        <v>0</v>
      </c>
      <c r="I12" s="108">
        <f>'Fig1'!I$16</f>
        <v>0</v>
      </c>
      <c r="J12" s="121" t="str">
        <f>IF( I13=0," ",I12)</f>
        <v xml:space="preserve"> </v>
      </c>
    </row>
    <row r="13" spans="1:10" x14ac:dyDescent="0.25">
      <c r="A13" s="107">
        <v>2</v>
      </c>
      <c r="B13" s="285">
        <f>'Fig2'!E$16</f>
        <v>0</v>
      </c>
      <c r="C13" s="286"/>
      <c r="D13" s="285">
        <f>'Fig2'!F$16</f>
        <v>0</v>
      </c>
      <c r="E13" s="286"/>
      <c r="F13" s="285">
        <f>'Fig2'!G$16</f>
        <v>0</v>
      </c>
      <c r="G13" s="286"/>
      <c r="H13" s="108">
        <f>'Fig2'!H$16</f>
        <v>0</v>
      </c>
      <c r="I13" s="108">
        <f>'Fig2'!I$16</f>
        <v>0</v>
      </c>
      <c r="J13" s="121" t="str">
        <f>IF(I13&lt;&gt;0,SUM(I$12:I13)/COUNT(I$12:I13)," ")</f>
        <v xml:space="preserve"> </v>
      </c>
    </row>
    <row r="14" spans="1:10" x14ac:dyDescent="0.25">
      <c r="A14" s="107">
        <v>3</v>
      </c>
      <c r="B14" s="285">
        <f>'Fig3'!E$16</f>
        <v>0</v>
      </c>
      <c r="C14" s="286"/>
      <c r="D14" s="285">
        <f>'Fig3'!F$16</f>
        <v>0</v>
      </c>
      <c r="E14" s="286"/>
      <c r="F14" s="285">
        <f>'Fig3'!G$16</f>
        <v>0</v>
      </c>
      <c r="G14" s="286"/>
      <c r="H14" s="108">
        <f>'Fig3'!H$16</f>
        <v>0</v>
      </c>
      <c r="I14" s="108">
        <f>'Fig3'!I$16</f>
        <v>0</v>
      </c>
      <c r="J14" s="121" t="str">
        <f>IF(I14&lt;&gt;0,SUM(I$12:I14)/COUNT(I$12:I14)," ")</f>
        <v xml:space="preserve"> </v>
      </c>
    </row>
    <row r="15" spans="1:10" x14ac:dyDescent="0.25">
      <c r="A15" s="107">
        <v>4</v>
      </c>
      <c r="B15" s="285">
        <f>'Fig4'!E$16</f>
        <v>0</v>
      </c>
      <c r="C15" s="286"/>
      <c r="D15" s="285">
        <f>'Fig4'!F$16</f>
        <v>0</v>
      </c>
      <c r="E15" s="286"/>
      <c r="F15" s="285">
        <f>'Fig4'!G$16</f>
        <v>0</v>
      </c>
      <c r="G15" s="286"/>
      <c r="H15" s="108">
        <f>'Fig4'!H$16</f>
        <v>0</v>
      </c>
      <c r="I15" s="108">
        <f>'Fig4'!I$16</f>
        <v>0</v>
      </c>
      <c r="J15" s="121" t="str">
        <f>IF(I15&lt;&gt;0,SUM(I$12:I15)/COUNT(I$12:I15)," ")</f>
        <v xml:space="preserve"> </v>
      </c>
    </row>
    <row r="16" spans="1:10" x14ac:dyDescent="0.25">
      <c r="A16" s="107">
        <v>5</v>
      </c>
      <c r="B16" s="285">
        <f>'Fig5'!E$16</f>
        <v>0</v>
      </c>
      <c r="C16" s="286"/>
      <c r="D16" s="285">
        <f>'Fig5'!F$16</f>
        <v>0</v>
      </c>
      <c r="E16" s="286"/>
      <c r="F16" s="285">
        <f>'Fig5'!G$16</f>
        <v>0</v>
      </c>
      <c r="G16" s="286"/>
      <c r="H16" s="108">
        <f>'Fig5'!H$16</f>
        <v>0</v>
      </c>
      <c r="I16" s="108">
        <f>'Fig5'!I$16</f>
        <v>0</v>
      </c>
      <c r="J16" s="121" t="str">
        <f>IF(I16&lt;&gt;0,SUM(I$12:I16)/COUNT(I$12:I16)," ")</f>
        <v xml:space="preserve"> </v>
      </c>
    </row>
    <row r="17" spans="1:10" x14ac:dyDescent="0.25">
      <c r="A17" s="107">
        <v>6</v>
      </c>
      <c r="B17" s="285">
        <f>'Fig6'!E$16</f>
        <v>0</v>
      </c>
      <c r="C17" s="286"/>
      <c r="D17" s="285">
        <f>'Fig6'!F$16</f>
        <v>0</v>
      </c>
      <c r="E17" s="286"/>
      <c r="F17" s="285">
        <f>'Fig6'!G$16</f>
        <v>0</v>
      </c>
      <c r="G17" s="286"/>
      <c r="H17" s="108">
        <f>'Fig6'!H$16</f>
        <v>0</v>
      </c>
      <c r="I17" s="108">
        <f>'Fig6'!I$16</f>
        <v>0</v>
      </c>
      <c r="J17" s="121" t="str">
        <f>IF(I17&lt;&gt;0,SUM(I$12:I17)/COUNT(I$12:I17)," ")</f>
        <v xml:space="preserve"> </v>
      </c>
    </row>
    <row r="18" spans="1:10" x14ac:dyDescent="0.25">
      <c r="A18" s="107">
        <v>7</v>
      </c>
      <c r="B18" s="285">
        <f>'Fig7'!E$16</f>
        <v>0</v>
      </c>
      <c r="C18" s="286"/>
      <c r="D18" s="285">
        <f>'Fig7'!F$16</f>
        <v>0</v>
      </c>
      <c r="E18" s="286"/>
      <c r="F18" s="285">
        <f>'Fig7'!G$16</f>
        <v>0</v>
      </c>
      <c r="G18" s="286"/>
      <c r="H18" s="108">
        <f>'Fig7'!H$16</f>
        <v>0</v>
      </c>
      <c r="I18" s="108">
        <f>'Fig7'!I$16</f>
        <v>0</v>
      </c>
      <c r="J18" s="121" t="str">
        <f>IF(I18&lt;&gt;0,SUM(I$12:I18)/COUNT(I$12:I18)," ")</f>
        <v xml:space="preserve"> </v>
      </c>
    </row>
    <row r="19" spans="1:10" x14ac:dyDescent="0.25">
      <c r="A19" s="107">
        <v>8</v>
      </c>
      <c r="B19" s="285">
        <f>'Fig8'!E$16</f>
        <v>0</v>
      </c>
      <c r="C19" s="286"/>
      <c r="D19" s="285">
        <f>'Fig8'!F$16</f>
        <v>0</v>
      </c>
      <c r="E19" s="286"/>
      <c r="F19" s="285">
        <f>'Fig8'!G$16</f>
        <v>0</v>
      </c>
      <c r="G19" s="286"/>
      <c r="H19" s="108">
        <f>'Fig8'!H$16</f>
        <v>0</v>
      </c>
      <c r="I19" s="108">
        <f>'Fig8'!I$16</f>
        <v>0</v>
      </c>
      <c r="J19" s="121" t="str">
        <f>IF(I19&lt;&gt;0,SUM(I$12:I19)/COUNT(I$12:I19)," ")</f>
        <v xml:space="preserve"> </v>
      </c>
    </row>
    <row r="20" spans="1:10" x14ac:dyDescent="0.25">
      <c r="A20" s="107">
        <v>9</v>
      </c>
      <c r="B20" s="285">
        <f>'Fig9'!E$16</f>
        <v>0</v>
      </c>
      <c r="C20" s="286"/>
      <c r="D20" s="285">
        <f>'Fig9'!F$16</f>
        <v>0</v>
      </c>
      <c r="E20" s="286"/>
      <c r="F20" s="285">
        <f>'Fig9'!G$16</f>
        <v>0</v>
      </c>
      <c r="G20" s="286"/>
      <c r="H20" s="108">
        <f>'Fig9'!H$16</f>
        <v>0</v>
      </c>
      <c r="I20" s="108">
        <f>'Fig9'!I$16</f>
        <v>0</v>
      </c>
      <c r="J20" s="121" t="str">
        <f>IF(I20&lt;&gt;0,SUM(I$12:I20)/COUNT(I$12:I20)," ")</f>
        <v xml:space="preserve"> </v>
      </c>
    </row>
    <row r="21" spans="1:10" x14ac:dyDescent="0.25">
      <c r="A21" s="107">
        <v>10</v>
      </c>
      <c r="B21" s="285">
        <f>'Fig10'!E$16</f>
        <v>0</v>
      </c>
      <c r="C21" s="286"/>
      <c r="D21" s="285">
        <f>'Fig10'!F$16</f>
        <v>0</v>
      </c>
      <c r="E21" s="286"/>
      <c r="F21" s="285">
        <f>'Fig10'!G$16</f>
        <v>0</v>
      </c>
      <c r="G21" s="286"/>
      <c r="H21" s="108">
        <f>'Fig10'!H$16</f>
        <v>0</v>
      </c>
      <c r="I21" s="108">
        <f>'Fig10'!I$16</f>
        <v>0</v>
      </c>
      <c r="J21" s="121" t="str">
        <f>IF(I21&lt;&gt;0,SUM(I$12:I21)/COUNT(I$12:I21)," ")</f>
        <v xml:space="preserve"> </v>
      </c>
    </row>
    <row r="22" spans="1:10" x14ac:dyDescent="0.25">
      <c r="A22" s="107">
        <v>11</v>
      </c>
      <c r="B22" s="285">
        <f>'Fig11'!E$16</f>
        <v>0</v>
      </c>
      <c r="C22" s="286"/>
      <c r="D22" s="285">
        <f>'Fig11'!F$16</f>
        <v>0</v>
      </c>
      <c r="E22" s="286"/>
      <c r="F22" s="285">
        <f>'Fig11'!G$16</f>
        <v>0</v>
      </c>
      <c r="G22" s="286"/>
      <c r="H22" s="108">
        <f>'Fig11'!H$16</f>
        <v>0</v>
      </c>
      <c r="I22" s="108">
        <f>'Fig11'!I$16</f>
        <v>0</v>
      </c>
      <c r="J22" s="121" t="str">
        <f>IF(I22&lt;&gt;0,SUM(I$12:I22)/COUNT(I$12:I22)," ")</f>
        <v xml:space="preserve"> </v>
      </c>
    </row>
    <row r="23" spans="1:10" x14ac:dyDescent="0.25">
      <c r="A23" s="107">
        <v>12</v>
      </c>
      <c r="B23" s="285">
        <f>'Fig12'!E$16</f>
        <v>0</v>
      </c>
      <c r="C23" s="286"/>
      <c r="D23" s="285">
        <f>'Fig12'!F$16</f>
        <v>0</v>
      </c>
      <c r="E23" s="286"/>
      <c r="F23" s="285">
        <f>'Fig12'!G$16</f>
        <v>0</v>
      </c>
      <c r="G23" s="286"/>
      <c r="H23" s="108">
        <f>'Fig12'!H$16</f>
        <v>0</v>
      </c>
      <c r="I23" s="108">
        <f>'Fig12'!I$16</f>
        <v>0</v>
      </c>
      <c r="J23" s="121" t="str">
        <f>IF(I23&lt;&gt;0,SUM(I$12:I23)/COUNT(I$12:I23)," ")</f>
        <v xml:space="preserve"> </v>
      </c>
    </row>
    <row r="24" spans="1:10" x14ac:dyDescent="0.25">
      <c r="A24" s="107">
        <v>13</v>
      </c>
      <c r="B24" s="285">
        <f>'Fig13'!E$16</f>
        <v>0</v>
      </c>
      <c r="C24" s="286"/>
      <c r="D24" s="285">
        <f>'Fig13'!F$16</f>
        <v>0</v>
      </c>
      <c r="E24" s="286"/>
      <c r="F24" s="285">
        <f>'Fig13'!G$16</f>
        <v>0</v>
      </c>
      <c r="G24" s="286"/>
      <c r="H24" s="108">
        <f>'Fig13'!H$16</f>
        <v>0</v>
      </c>
      <c r="I24" s="108">
        <f>'Fig13'!I$16</f>
        <v>0</v>
      </c>
      <c r="J24" s="121" t="str">
        <f>IF(I24&lt;&gt;0,SUM(I$12:I24)/COUNT(I$12:I24)," ")</f>
        <v xml:space="preserve"> </v>
      </c>
    </row>
    <row r="25" spans="1:10" x14ac:dyDescent="0.25">
      <c r="A25" s="107">
        <v>14</v>
      </c>
      <c r="B25" s="285">
        <f>'Fig14'!E$16</f>
        <v>0</v>
      </c>
      <c r="C25" s="286"/>
      <c r="D25" s="285">
        <f>'Fig14'!F$16</f>
        <v>0</v>
      </c>
      <c r="E25" s="286"/>
      <c r="F25" s="285">
        <f>'Fig14'!G$16</f>
        <v>0</v>
      </c>
      <c r="G25" s="286"/>
      <c r="H25" s="108">
        <f>'Fig14'!H$16</f>
        <v>0</v>
      </c>
      <c r="I25" s="108">
        <f>'Fig14'!I$16</f>
        <v>0</v>
      </c>
      <c r="J25" s="121" t="str">
        <f>IF(I25&lt;&gt;0,SUM(I$12:I25)/COUNT(I$12:I25)," ")</f>
        <v xml:space="preserve"> </v>
      </c>
    </row>
    <row r="26" spans="1:10" x14ac:dyDescent="0.25">
      <c r="A26" s="107">
        <v>15</v>
      </c>
      <c r="B26" s="285">
        <f>'Fig15'!E$16</f>
        <v>0</v>
      </c>
      <c r="C26" s="286"/>
      <c r="D26" s="285">
        <f>'Fig15'!F$16</f>
        <v>0</v>
      </c>
      <c r="E26" s="286"/>
      <c r="F26" s="285">
        <f>'Fig15'!G$16</f>
        <v>0</v>
      </c>
      <c r="G26" s="286"/>
      <c r="H26" s="108">
        <f>'Fig15'!H$16</f>
        <v>0</v>
      </c>
      <c r="I26" s="108">
        <f>'Fig15'!I$16</f>
        <v>0</v>
      </c>
      <c r="J26" s="121" t="str">
        <f>IF(I26&lt;&gt;0,SUM(I$12:I26)/COUNT(I$12:I26)," ")</f>
        <v xml:space="preserve"> </v>
      </c>
    </row>
    <row r="27" spans="1:10" x14ac:dyDescent="0.25">
      <c r="A27" s="107">
        <v>16</v>
      </c>
      <c r="B27" s="285">
        <f>'Fig16'!E$16</f>
        <v>0</v>
      </c>
      <c r="C27" s="286"/>
      <c r="D27" s="285">
        <f>'Fig16'!F$16</f>
        <v>0</v>
      </c>
      <c r="E27" s="286"/>
      <c r="F27" s="285">
        <f>'Fig16'!G$16</f>
        <v>0</v>
      </c>
      <c r="G27" s="286"/>
      <c r="H27" s="108">
        <f>'Fig16'!H$16</f>
        <v>0</v>
      </c>
      <c r="I27" s="108">
        <f>'Fig16'!I$16</f>
        <v>0</v>
      </c>
      <c r="J27" s="121" t="str">
        <f>IF(I27&lt;&gt;0,SUM(I$12:I27)/COUNT(I$12:I27)," ")</f>
        <v xml:space="preserve"> </v>
      </c>
    </row>
    <row r="28" spans="1:10" x14ac:dyDescent="0.25">
      <c r="A28" s="109"/>
      <c r="B28" s="110"/>
      <c r="C28" s="111"/>
      <c r="D28" s="110"/>
      <c r="E28" s="111"/>
      <c r="F28" s="110"/>
      <c r="G28" s="111"/>
      <c r="H28" s="110"/>
      <c r="I28" s="112"/>
      <c r="J28" s="112" t="str">
        <f>IF(I28&lt;&gt;0,SUM(I$12:I28)/COUNT(I$12:I28)," ")</f>
        <v xml:space="preserve"> </v>
      </c>
    </row>
    <row r="29" spans="1:10" x14ac:dyDescent="0.25">
      <c r="A29" s="98"/>
      <c r="B29" s="113"/>
      <c r="C29" s="114" t="s">
        <v>70</v>
      </c>
      <c r="D29" s="115"/>
      <c r="E29" s="114" t="s">
        <v>70</v>
      </c>
      <c r="F29" s="115"/>
      <c r="G29" s="114" t="s">
        <v>70</v>
      </c>
      <c r="H29" s="116"/>
      <c r="I29" s="100"/>
      <c r="J29" s="100" t="str">
        <f>IF(I29&lt;&gt;0,SUM(I$12:I29)/COUNT(I$12:I29)," ")</f>
        <v xml:space="preserve"> </v>
      </c>
    </row>
    <row r="30" spans="1:10" x14ac:dyDescent="0.25">
      <c r="A30" s="117"/>
      <c r="B30" s="108" t="s">
        <v>71</v>
      </c>
      <c r="C30" s="118" t="s">
        <v>72</v>
      </c>
      <c r="D30" s="111" t="s">
        <v>72</v>
      </c>
      <c r="E30" s="118" t="s">
        <v>72</v>
      </c>
      <c r="F30" s="111" t="s">
        <v>73</v>
      </c>
      <c r="G30" s="118" t="s">
        <v>72</v>
      </c>
      <c r="H30" s="115"/>
      <c r="I30" s="119"/>
      <c r="J30" s="119" t="str">
        <f>IF(I30&lt;&gt;0,SUM(I$12:I30)/COUNT(I$12:I30)," ")</f>
        <v xml:space="preserve"> </v>
      </c>
    </row>
    <row r="31" spans="1:10" x14ac:dyDescent="0.25">
      <c r="A31" s="107">
        <v>17</v>
      </c>
      <c r="B31" s="108">
        <f>'Fig17'!E$16</f>
        <v>0</v>
      </c>
      <c r="C31" s="108">
        <f>'Fig17'!F$16</f>
        <v>0</v>
      </c>
      <c r="D31" s="108">
        <f>'Fig17'!G$16</f>
        <v>0</v>
      </c>
      <c r="E31" s="108">
        <f>'Fig17'!H$16</f>
        <v>0</v>
      </c>
      <c r="F31" s="108">
        <f>'Fig17'!I$16</f>
        <v>0</v>
      </c>
      <c r="G31" s="108">
        <f>'Fig17'!J$16</f>
        <v>0</v>
      </c>
      <c r="H31" s="108">
        <f>'Fig17'!K$16</f>
        <v>0</v>
      </c>
      <c r="I31" s="108">
        <f>'Fig17'!L$16</f>
        <v>0</v>
      </c>
      <c r="J31" s="121" t="str">
        <f>IF(I31&lt;&gt;0,SUM(I$12:I31)/COUNT(I$12:I31)," ")</f>
        <v xml:space="preserve"> </v>
      </c>
    </row>
    <row r="32" spans="1:10" x14ac:dyDescent="0.25">
      <c r="A32" s="107">
        <v>18</v>
      </c>
      <c r="B32" s="108">
        <f>'Fig18'!E$16</f>
        <v>0</v>
      </c>
      <c r="C32" s="108">
        <f>'Fig18'!F$16</f>
        <v>0</v>
      </c>
      <c r="D32" s="108">
        <f>'Fig18'!G$16</f>
        <v>0</v>
      </c>
      <c r="E32" s="108">
        <f>'Fig18'!H$16</f>
        <v>0</v>
      </c>
      <c r="F32" s="108">
        <f>'Fig18'!I$16</f>
        <v>0</v>
      </c>
      <c r="G32" s="108">
        <f>'Fig18'!J$16</f>
        <v>0</v>
      </c>
      <c r="H32" s="108">
        <f>'Fig18'!K$16</f>
        <v>0</v>
      </c>
      <c r="I32" s="108">
        <f>'Fig18'!L$16</f>
        <v>0</v>
      </c>
      <c r="J32" s="121" t="str">
        <f>IF(I32&lt;&gt;0,SUM(I$12:I32)/COUNT(I$12:I32)," ")</f>
        <v xml:space="preserve"> </v>
      </c>
    </row>
    <row r="33" spans="1:10" x14ac:dyDescent="0.25">
      <c r="A33" s="107">
        <v>19</v>
      </c>
      <c r="B33" s="108">
        <f>'Fig19'!E$16</f>
        <v>0</v>
      </c>
      <c r="C33" s="108">
        <f>'Fig19'!F$16</f>
        <v>0</v>
      </c>
      <c r="D33" s="108">
        <f>'Fig19'!G$16</f>
        <v>0</v>
      </c>
      <c r="E33" s="108">
        <f>'Fig19'!H$16</f>
        <v>0</v>
      </c>
      <c r="F33" s="108">
        <f>'Fig19'!I$16</f>
        <v>0</v>
      </c>
      <c r="G33" s="108">
        <f>'Fig19'!J$16</f>
        <v>0</v>
      </c>
      <c r="H33" s="108">
        <f>'Fig19'!K$16</f>
        <v>0</v>
      </c>
      <c r="I33" s="108">
        <f>'Fig19'!L$16</f>
        <v>0</v>
      </c>
      <c r="J33" s="121" t="str">
        <f>IF(I33&lt;&gt;0,SUM(I$12:I33)/COUNT(I$12:I33)," ")</f>
        <v xml:space="preserve"> </v>
      </c>
    </row>
    <row r="34" spans="1:10" x14ac:dyDescent="0.25">
      <c r="A34" s="107">
        <v>20</v>
      </c>
      <c r="B34" s="108">
        <f>'Fig20'!E$16</f>
        <v>0</v>
      </c>
      <c r="C34" s="108">
        <f>'Fig20'!F$16</f>
        <v>0</v>
      </c>
      <c r="D34" s="108">
        <f>'Fig20'!G$16</f>
        <v>0</v>
      </c>
      <c r="E34" s="108">
        <f>'Fig20'!H$16</f>
        <v>0</v>
      </c>
      <c r="F34" s="108">
        <f>'Fig20'!I$16</f>
        <v>0</v>
      </c>
      <c r="G34" s="108">
        <f>'Fig20'!J$16</f>
        <v>0</v>
      </c>
      <c r="H34" s="108">
        <f>'Fig20'!K$16</f>
        <v>0</v>
      </c>
      <c r="I34" s="108">
        <f>'Fig20'!L$16</f>
        <v>0</v>
      </c>
      <c r="J34" s="121" t="str">
        <f>IF(I34&lt;&gt;0,SUM(I$12:I34)/COUNT(I$12:I34)," ")</f>
        <v xml:space="preserve"> </v>
      </c>
    </row>
    <row r="35" spans="1:10" x14ac:dyDescent="0.25">
      <c r="A35" s="107">
        <v>21</v>
      </c>
      <c r="B35" s="108">
        <f>'Fig21'!E$16</f>
        <v>0</v>
      </c>
      <c r="C35" s="108">
        <f>'Fig21'!F$16</f>
        <v>0</v>
      </c>
      <c r="D35" s="108">
        <f>'Fig21'!G$16</f>
        <v>0</v>
      </c>
      <c r="E35" s="108">
        <f>'Fig21'!H$16</f>
        <v>0</v>
      </c>
      <c r="F35" s="108">
        <f>'Fig21'!I$16</f>
        <v>0</v>
      </c>
      <c r="G35" s="108">
        <f>'Fig21'!J$16</f>
        <v>0</v>
      </c>
      <c r="H35" s="108">
        <f>'Fig21'!K$16</f>
        <v>0</v>
      </c>
      <c r="I35" s="108">
        <f>'Fig21'!L$16</f>
        <v>0</v>
      </c>
      <c r="J35" s="121" t="str">
        <f>IF(I35&lt;&gt;0,SUM(I$12:I35)/COUNT(I$12:I35)," ")</f>
        <v xml:space="preserve"> </v>
      </c>
    </row>
    <row r="36" spans="1:10" x14ac:dyDescent="0.25">
      <c r="A36" s="107">
        <v>22</v>
      </c>
      <c r="B36" s="108">
        <f>'Fig22'!E$16</f>
        <v>0</v>
      </c>
      <c r="C36" s="108">
        <f>'Fig22'!F$16</f>
        <v>0</v>
      </c>
      <c r="D36" s="108">
        <f>'Fig22'!G$16</f>
        <v>0</v>
      </c>
      <c r="E36" s="108">
        <f>'Fig22'!H$16</f>
        <v>0</v>
      </c>
      <c r="F36" s="108">
        <f>'Fig22'!I$16</f>
        <v>0</v>
      </c>
      <c r="G36" s="108">
        <f>'Fig22'!J$16</f>
        <v>0</v>
      </c>
      <c r="H36" s="108">
        <f>'Fig22'!K$16</f>
        <v>0</v>
      </c>
      <c r="I36" s="108">
        <f>'Fig22'!L$16</f>
        <v>0</v>
      </c>
      <c r="J36" s="121" t="str">
        <f>IF(I36&lt;&gt;0,SUM(I$12:I36)/COUNT(I$12:I36)," ")</f>
        <v xml:space="preserve"> </v>
      </c>
    </row>
    <row r="37" spans="1:10" x14ac:dyDescent="0.25">
      <c r="A37" s="107">
        <v>23</v>
      </c>
      <c r="B37" s="108">
        <f>'Fig23'!E$16</f>
        <v>0</v>
      </c>
      <c r="C37" s="108">
        <f>'Fig23'!F$16</f>
        <v>0</v>
      </c>
      <c r="D37" s="108">
        <f>'Fig23'!G$16</f>
        <v>0</v>
      </c>
      <c r="E37" s="108">
        <f>'Fig23'!H$16</f>
        <v>0</v>
      </c>
      <c r="F37" s="108">
        <f>'Fig23'!I$16</f>
        <v>0</v>
      </c>
      <c r="G37" s="108">
        <f>'Fig23'!J$16</f>
        <v>0</v>
      </c>
      <c r="H37" s="108">
        <f>'Fig23'!K$16</f>
        <v>0</v>
      </c>
      <c r="I37" s="108">
        <f>'Fig23'!L$16</f>
        <v>0</v>
      </c>
      <c r="J37" s="121" t="str">
        <f>IF(I37&lt;&gt;0,SUM(I$12:I37)/COUNT(I$12:I37)," ")</f>
        <v xml:space="preserve"> </v>
      </c>
    </row>
    <row r="38" spans="1:10" x14ac:dyDescent="0.25">
      <c r="A38" s="107">
        <v>24</v>
      </c>
      <c r="B38" s="108">
        <f>'Fig24'!E$16</f>
        <v>0</v>
      </c>
      <c r="C38" s="108">
        <f>'Fig24'!F$16</f>
        <v>0</v>
      </c>
      <c r="D38" s="108">
        <f>'Fig24'!G$16</f>
        <v>0</v>
      </c>
      <c r="E38" s="108">
        <f>'Fig24'!H$16</f>
        <v>0</v>
      </c>
      <c r="F38" s="108">
        <f>'Fig24'!I$16</f>
        <v>0</v>
      </c>
      <c r="G38" s="108">
        <f>'Fig24'!J$16</f>
        <v>0</v>
      </c>
      <c r="H38" s="108">
        <f>'Fig24'!K$16</f>
        <v>0</v>
      </c>
      <c r="I38" s="108">
        <f>'Fig24'!L$16</f>
        <v>0</v>
      </c>
      <c r="J38" s="121" t="str">
        <f>IF(I38&lt;&gt;0,SUM(I$12:I38)/COUNT(I$12:I38)," ")</f>
        <v xml:space="preserve"> </v>
      </c>
    </row>
    <row r="39" spans="1:10" x14ac:dyDescent="0.25">
      <c r="A39" s="109"/>
      <c r="B39" s="110"/>
      <c r="C39" s="110"/>
      <c r="D39" s="110"/>
      <c r="E39" s="110"/>
      <c r="F39" s="287" t="s">
        <v>74</v>
      </c>
      <c r="G39" s="288"/>
      <c r="H39" s="153">
        <f>SUM(H12:H38)</f>
        <v>0</v>
      </c>
      <c r="I39" s="108">
        <f>SUM(I12:I38)</f>
        <v>0</v>
      </c>
      <c r="J39" s="100"/>
    </row>
    <row r="40" spans="1:10" x14ac:dyDescent="0.25">
      <c r="A40" s="98"/>
      <c r="B40" s="99"/>
      <c r="C40" s="99"/>
      <c r="D40" s="99"/>
      <c r="E40" s="99"/>
      <c r="F40" s="110"/>
      <c r="G40" s="120"/>
      <c r="H40" s="108" t="s">
        <v>75</v>
      </c>
      <c r="I40" s="121">
        <f>I39/24</f>
        <v>0</v>
      </c>
      <c r="J40" s="100"/>
    </row>
    <row r="41" spans="1:10" x14ac:dyDescent="0.25">
      <c r="A41" s="98" t="s">
        <v>76</v>
      </c>
      <c r="B41" s="99"/>
      <c r="C41" s="99"/>
      <c r="D41" s="99"/>
      <c r="E41" s="99"/>
      <c r="F41" s="99"/>
      <c r="G41" s="99"/>
      <c r="H41" s="99"/>
      <c r="I41" s="99"/>
      <c r="J41" s="100"/>
    </row>
    <row r="42" spans="1:10" x14ac:dyDescent="0.25">
      <c r="A42" s="98" t="s">
        <v>77</v>
      </c>
      <c r="B42" s="99"/>
      <c r="C42" s="99"/>
      <c r="D42" s="99"/>
      <c r="E42" s="99"/>
      <c r="F42" s="99"/>
      <c r="G42" s="99"/>
      <c r="H42" s="99"/>
      <c r="I42" s="99"/>
      <c r="J42" s="100"/>
    </row>
    <row r="43" spans="1:10" x14ac:dyDescent="0.25">
      <c r="A43" s="98" t="s">
        <v>78</v>
      </c>
      <c r="B43" s="99"/>
      <c r="C43" s="99"/>
      <c r="D43" s="99"/>
      <c r="E43" s="99"/>
      <c r="F43" s="99"/>
      <c r="G43" s="99"/>
      <c r="H43" s="99"/>
      <c r="I43" s="99"/>
      <c r="J43" s="100"/>
    </row>
    <row r="44" spans="1:10" x14ac:dyDescent="0.25">
      <c r="A44" s="98" t="s">
        <v>79</v>
      </c>
      <c r="B44" s="99"/>
      <c r="C44" s="99"/>
      <c r="D44" s="99"/>
      <c r="E44" s="99"/>
      <c r="F44" s="99"/>
      <c r="G44" s="99"/>
      <c r="H44" s="99"/>
      <c r="I44" s="99"/>
      <c r="J44" s="100"/>
    </row>
    <row r="45" spans="1:10" x14ac:dyDescent="0.25">
      <c r="A45" s="98"/>
      <c r="B45" s="99"/>
      <c r="C45" s="99"/>
      <c r="D45" s="99"/>
      <c r="E45" s="99"/>
      <c r="F45" s="99"/>
      <c r="G45" s="99"/>
      <c r="H45" s="99"/>
      <c r="I45" s="99"/>
      <c r="J45" s="100"/>
    </row>
    <row r="46" spans="1:10" ht="15.75" thickBot="1" x14ac:dyDescent="0.3">
      <c r="A46" s="98"/>
      <c r="B46" s="122" t="s">
        <v>32</v>
      </c>
      <c r="C46" s="99"/>
      <c r="D46" s="99"/>
      <c r="E46" s="99"/>
      <c r="F46" s="99" t="s">
        <v>40</v>
      </c>
      <c r="G46" s="99"/>
      <c r="H46" s="99"/>
      <c r="I46" s="99"/>
      <c r="J46" s="100"/>
    </row>
    <row r="47" spans="1:10" ht="15.75" thickBot="1" x14ac:dyDescent="0.3">
      <c r="A47" s="98"/>
      <c r="B47" s="278" t="str">
        <f>IF(ISBLANK(Résultats!C4),"",Résultats!C4)</f>
        <v/>
      </c>
      <c r="C47" s="279"/>
      <c r="D47" s="99"/>
      <c r="E47" s="99"/>
      <c r="F47" s="201"/>
      <c r="G47" s="202"/>
      <c r="H47" s="203"/>
      <c r="I47" s="99"/>
      <c r="J47" s="100"/>
    </row>
    <row r="48" spans="1:10" x14ac:dyDescent="0.25">
      <c r="A48" s="98"/>
      <c r="B48" s="99"/>
      <c r="C48" s="99"/>
      <c r="D48" s="99"/>
      <c r="E48" s="99"/>
      <c r="F48" s="204"/>
      <c r="G48" s="205"/>
      <c r="H48" s="206"/>
      <c r="I48" s="99"/>
      <c r="J48" s="100"/>
    </row>
    <row r="49" spans="1:10" x14ac:dyDescent="0.25">
      <c r="A49" s="98"/>
      <c r="B49" s="99"/>
      <c r="C49" s="99"/>
      <c r="D49" s="99"/>
      <c r="E49" s="99"/>
      <c r="F49" s="204"/>
      <c r="G49" s="205"/>
      <c r="H49" s="206"/>
      <c r="I49" s="99"/>
      <c r="J49" s="100"/>
    </row>
    <row r="50" spans="1:10" ht="15.75" thickBot="1" x14ac:dyDescent="0.3">
      <c r="A50" s="98"/>
      <c r="B50" s="99"/>
      <c r="C50" s="99"/>
      <c r="D50" s="99"/>
      <c r="E50" s="99"/>
      <c r="F50" s="207"/>
      <c r="G50" s="208"/>
      <c r="H50" s="209"/>
      <c r="I50" s="99"/>
      <c r="J50" s="100"/>
    </row>
    <row r="51" spans="1:10" ht="15.75" thickBot="1" x14ac:dyDescent="0.3">
      <c r="A51" s="181" t="s">
        <v>43</v>
      </c>
      <c r="B51" s="122"/>
      <c r="C51" s="122"/>
      <c r="D51" s="122"/>
      <c r="E51" s="122"/>
      <c r="F51" s="122"/>
      <c r="G51" s="122"/>
      <c r="H51" s="122"/>
      <c r="I51" s="122"/>
      <c r="J51" s="123"/>
    </row>
  </sheetData>
  <sheetProtection algorithmName="SHA-512" hashValue="i9FL0lY5ffJ+A1Tu7WLJ66gnbE72yp4aT5Xh99iG7/Z+r/z3mXxIDDWstG5WMppjOmkQGnuuFMbTnWc2q6KhwA==" saltValue="A1+87F0nJ94lU1Ebhsy5HA==" spinCount="100000" sheet="1" objects="1" scenarios="1"/>
  <mergeCells count="61">
    <mergeCell ref="C4:G4"/>
    <mergeCell ref="I4:J4"/>
    <mergeCell ref="A1:J1"/>
    <mergeCell ref="B2:G2"/>
    <mergeCell ref="I2:J2"/>
    <mergeCell ref="C3:G3"/>
    <mergeCell ref="I3:J3"/>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 ref="B23:C23"/>
    <mergeCell ref="D23:E23"/>
    <mergeCell ref="F23:G23"/>
    <mergeCell ref="B24:C24"/>
    <mergeCell ref="D24:E24"/>
    <mergeCell ref="F24:G24"/>
    <mergeCell ref="B25:C25"/>
    <mergeCell ref="D25:E25"/>
    <mergeCell ref="F25:G25"/>
    <mergeCell ref="B26:C26"/>
    <mergeCell ref="D26:E26"/>
    <mergeCell ref="F26:G26"/>
    <mergeCell ref="B27:C27"/>
    <mergeCell ref="D27:E27"/>
    <mergeCell ref="F27:G27"/>
    <mergeCell ref="F39:G39"/>
    <mergeCell ref="B47:C47"/>
    <mergeCell ref="F47:H50"/>
  </mergeCells>
  <pageMargins left="0.7" right="0.7" top="0.75" bottom="0.75" header="0.3" footer="0.3"/>
  <pageSetup paperSize="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54B01-58D6-4308-BF6B-41FEFC5074C2}">
  <sheetPr>
    <tabColor rgb="FF00B0F0"/>
  </sheetPr>
  <dimension ref="A1:J51"/>
  <sheetViews>
    <sheetView topLeftCell="A11" workbookViewId="0">
      <selection activeCell="H31" sqref="H31"/>
    </sheetView>
  </sheetViews>
  <sheetFormatPr baseColWidth="10" defaultColWidth="10.7109375" defaultRowHeight="15" x14ac:dyDescent="0.25"/>
  <cols>
    <col min="1" max="1" width="14.42578125" customWidth="1"/>
    <col min="8" max="8" width="17" bestFit="1" customWidth="1"/>
  </cols>
  <sheetData>
    <row r="1" spans="1:10" ht="112.5" customHeight="1" thickBot="1" x14ac:dyDescent="0.3">
      <c r="A1" s="297" t="s">
        <v>55</v>
      </c>
      <c r="B1" s="298"/>
      <c r="C1" s="298"/>
      <c r="D1" s="298"/>
      <c r="E1" s="298"/>
      <c r="F1" s="298"/>
      <c r="G1" s="298"/>
      <c r="H1" s="298"/>
      <c r="I1" s="298"/>
      <c r="J1" s="299"/>
    </row>
    <row r="2" spans="1:10" ht="15.75" thickBot="1" x14ac:dyDescent="0.3">
      <c r="A2" s="124" t="s">
        <v>56</v>
      </c>
      <c r="B2" s="291" t="str">
        <f>IF(ISBLANK(Résultats!A23),"",Résultats!A23)</f>
        <v/>
      </c>
      <c r="C2" s="292"/>
      <c r="D2" s="292"/>
      <c r="E2" s="292"/>
      <c r="F2" s="292"/>
      <c r="G2" s="293"/>
      <c r="H2" s="125" t="s">
        <v>57</v>
      </c>
      <c r="I2" s="289" t="str">
        <f>IF(ISBLANK(Résultats!D23),"",Résultats!D23)</f>
        <v/>
      </c>
      <c r="J2" s="290"/>
    </row>
    <row r="3" spans="1:10" ht="15.75" thickBot="1" x14ac:dyDescent="0.3">
      <c r="A3" s="124" t="s">
        <v>58</v>
      </c>
      <c r="B3" s="125"/>
      <c r="C3" s="289" t="str">
        <f>IF(ISBLANK(Résultats!G23),"",Résultats!G23)</f>
        <v/>
      </c>
      <c r="D3" s="294"/>
      <c r="E3" s="294"/>
      <c r="F3" s="294"/>
      <c r="G3" s="290"/>
      <c r="H3" s="125" t="s">
        <v>59</v>
      </c>
      <c r="I3" s="289" t="str">
        <f>IF(Résultats!F23="X"," moins de 21 ans","")</f>
        <v/>
      </c>
      <c r="J3" s="290"/>
    </row>
    <row r="4" spans="1:10" ht="15.75" thickBot="1" x14ac:dyDescent="0.3">
      <c r="A4" s="124" t="s">
        <v>29</v>
      </c>
      <c r="B4" s="125"/>
      <c r="C4" s="289" t="str">
        <f>IF(ISBLANK(Résultats!C2),"",Résultats!C2)</f>
        <v xml:space="preserve"> </v>
      </c>
      <c r="D4" s="294"/>
      <c r="E4" s="294"/>
      <c r="F4" s="294"/>
      <c r="G4" s="290"/>
      <c r="H4" s="125" t="s">
        <v>60</v>
      </c>
      <c r="I4" s="289" t="str">
        <f>IF(ISBLANK(Résultats!J2),"",Résultats!J2)</f>
        <v/>
      </c>
      <c r="J4" s="290"/>
    </row>
    <row r="5" spans="1:10" x14ac:dyDescent="0.25">
      <c r="A5" s="124" t="s">
        <v>61</v>
      </c>
      <c r="B5" s="125"/>
      <c r="C5" s="125"/>
      <c r="D5" s="125"/>
      <c r="E5" s="125"/>
      <c r="F5" s="125"/>
      <c r="G5" s="125"/>
      <c r="H5" s="125"/>
      <c r="I5" s="125"/>
      <c r="J5" s="126"/>
    </row>
    <row r="6" spans="1:10" x14ac:dyDescent="0.25">
      <c r="A6" s="124" t="s">
        <v>62</v>
      </c>
      <c r="B6" s="125"/>
      <c r="C6" s="125"/>
      <c r="D6" s="125"/>
      <c r="E6" s="125"/>
      <c r="F6" s="125"/>
      <c r="G6" s="125"/>
      <c r="H6" s="125"/>
      <c r="I6" s="125"/>
      <c r="J6" s="126"/>
    </row>
    <row r="7" spans="1:10" x14ac:dyDescent="0.25">
      <c r="A7" s="124" t="s">
        <v>63</v>
      </c>
      <c r="B7" s="125"/>
      <c r="C7" s="125"/>
      <c r="D7" s="125"/>
      <c r="E7" s="125"/>
      <c r="F7" s="125"/>
      <c r="G7" s="125"/>
      <c r="H7" s="125"/>
      <c r="I7" s="125"/>
      <c r="J7" s="126"/>
    </row>
    <row r="8" spans="1:10" x14ac:dyDescent="0.25">
      <c r="A8" s="124" t="s">
        <v>64</v>
      </c>
      <c r="B8" s="125"/>
      <c r="C8" s="125"/>
      <c r="D8" s="125"/>
      <c r="E8" s="125"/>
      <c r="F8" s="125"/>
      <c r="G8" s="125"/>
      <c r="H8" s="125"/>
      <c r="I8" s="125"/>
      <c r="J8" s="126"/>
    </row>
    <row r="9" spans="1:10" x14ac:dyDescent="0.25">
      <c r="A9" s="124" t="s">
        <v>65</v>
      </c>
      <c r="B9" s="125"/>
      <c r="C9" s="125"/>
      <c r="D9" s="125"/>
      <c r="E9" s="125"/>
      <c r="F9" s="125"/>
      <c r="G9" s="125"/>
      <c r="H9" s="125"/>
      <c r="I9" s="125"/>
      <c r="J9" s="126"/>
    </row>
    <row r="10" spans="1:10" x14ac:dyDescent="0.25">
      <c r="A10" s="127" t="s">
        <v>66</v>
      </c>
      <c r="B10" s="128"/>
      <c r="C10" s="128"/>
      <c r="D10" s="128"/>
      <c r="E10" s="128"/>
      <c r="F10" s="128"/>
      <c r="G10" s="128"/>
      <c r="H10" s="128"/>
      <c r="I10" s="128"/>
      <c r="J10" s="126"/>
    </row>
    <row r="11" spans="1:10" ht="60" x14ac:dyDescent="0.25">
      <c r="A11" s="129" t="s">
        <v>67</v>
      </c>
      <c r="B11" s="300" t="s">
        <v>44</v>
      </c>
      <c r="C11" s="301"/>
      <c r="D11" s="300" t="s">
        <v>45</v>
      </c>
      <c r="E11" s="301"/>
      <c r="F11" s="300" t="s">
        <v>46</v>
      </c>
      <c r="G11" s="301"/>
      <c r="H11" s="130" t="s">
        <v>47</v>
      </c>
      <c r="I11" s="131" t="s">
        <v>68</v>
      </c>
      <c r="J11" s="132" t="s">
        <v>69</v>
      </c>
    </row>
    <row r="12" spans="1:10" x14ac:dyDescent="0.25">
      <c r="A12" s="133">
        <v>1</v>
      </c>
      <c r="B12" s="302">
        <f>'Fig1'!E$17</f>
        <v>0</v>
      </c>
      <c r="C12" s="303"/>
      <c r="D12" s="302">
        <f>'Fig1'!F$17</f>
        <v>0</v>
      </c>
      <c r="E12" s="303"/>
      <c r="F12" s="302">
        <f>'Fig1'!G$17</f>
        <v>0</v>
      </c>
      <c r="G12" s="303"/>
      <c r="H12" s="134">
        <f>'Fig1'!H$17</f>
        <v>0</v>
      </c>
      <c r="I12" s="135">
        <f>'Fig1'!I$17</f>
        <v>0</v>
      </c>
      <c r="J12" s="149" t="str">
        <f>IF( I13=0," ",I12)</f>
        <v xml:space="preserve"> </v>
      </c>
    </row>
    <row r="13" spans="1:10" x14ac:dyDescent="0.25">
      <c r="A13" s="133">
        <v>2</v>
      </c>
      <c r="B13" s="302">
        <f>'Fig2'!E$17</f>
        <v>0</v>
      </c>
      <c r="C13" s="303"/>
      <c r="D13" s="302">
        <f>'Fig2'!F$17</f>
        <v>0</v>
      </c>
      <c r="E13" s="303"/>
      <c r="F13" s="302">
        <f>'Fig2'!G$17</f>
        <v>0</v>
      </c>
      <c r="G13" s="303"/>
      <c r="H13" s="134">
        <f>'Fig2'!H$17</f>
        <v>0</v>
      </c>
      <c r="I13" s="135">
        <f>'Fig2'!I$17</f>
        <v>0</v>
      </c>
      <c r="J13" s="149" t="str">
        <f>IF(I13&lt;&gt;0,SUM(I$12:I13)/COUNT(I$12:I13)," ")</f>
        <v xml:space="preserve"> </v>
      </c>
    </row>
    <row r="14" spans="1:10" x14ac:dyDescent="0.25">
      <c r="A14" s="133">
        <v>3</v>
      </c>
      <c r="B14" s="302">
        <f>'Fig3'!E$17</f>
        <v>0</v>
      </c>
      <c r="C14" s="303"/>
      <c r="D14" s="302">
        <f>'Fig3'!F$17</f>
        <v>0</v>
      </c>
      <c r="E14" s="303"/>
      <c r="F14" s="302">
        <f>'Fig3'!G$17</f>
        <v>0</v>
      </c>
      <c r="G14" s="303"/>
      <c r="H14" s="134">
        <f>'Fig3'!H$17</f>
        <v>0</v>
      </c>
      <c r="I14" s="135">
        <f>'Fig3'!I$17</f>
        <v>0</v>
      </c>
      <c r="J14" s="149" t="str">
        <f>IF(I14&lt;&gt;0,SUM(I$12:I14)/COUNT(I$12:I14)," ")</f>
        <v xml:space="preserve"> </v>
      </c>
    </row>
    <row r="15" spans="1:10" x14ac:dyDescent="0.25">
      <c r="A15" s="133">
        <v>4</v>
      </c>
      <c r="B15" s="302">
        <f>'Fig4'!E$17</f>
        <v>0</v>
      </c>
      <c r="C15" s="303"/>
      <c r="D15" s="302">
        <f>'Fig4'!F$17</f>
        <v>0</v>
      </c>
      <c r="E15" s="303"/>
      <c r="F15" s="302">
        <f>'Fig4'!G$17</f>
        <v>0</v>
      </c>
      <c r="G15" s="303"/>
      <c r="H15" s="134">
        <f>'Fig4'!H$17</f>
        <v>0</v>
      </c>
      <c r="I15" s="135">
        <f>'Fig4'!I$17</f>
        <v>0</v>
      </c>
      <c r="J15" s="149" t="str">
        <f>IF(I15&lt;&gt;0,SUM(I$12:I15)/COUNT(I$12:I15)," ")</f>
        <v xml:space="preserve"> </v>
      </c>
    </row>
    <row r="16" spans="1:10" x14ac:dyDescent="0.25">
      <c r="A16" s="133">
        <v>5</v>
      </c>
      <c r="B16" s="302">
        <f>'Fig5'!E$17</f>
        <v>0</v>
      </c>
      <c r="C16" s="303"/>
      <c r="D16" s="302">
        <f>'Fig5'!F$17</f>
        <v>0</v>
      </c>
      <c r="E16" s="303"/>
      <c r="F16" s="302">
        <f>'Fig5'!G$17</f>
        <v>0</v>
      </c>
      <c r="G16" s="303"/>
      <c r="H16" s="134">
        <f>'Fig5'!H$17</f>
        <v>0</v>
      </c>
      <c r="I16" s="135">
        <f>'Fig5'!I$17</f>
        <v>0</v>
      </c>
      <c r="J16" s="149" t="str">
        <f>IF(I16&lt;&gt;0,SUM(I$12:I16)/COUNT(I$12:I16)," ")</f>
        <v xml:space="preserve"> </v>
      </c>
    </row>
    <row r="17" spans="1:10" x14ac:dyDescent="0.25">
      <c r="A17" s="133">
        <v>6</v>
      </c>
      <c r="B17" s="302">
        <f>'Fig6'!E$17</f>
        <v>0</v>
      </c>
      <c r="C17" s="303"/>
      <c r="D17" s="302">
        <f>'Fig6'!F$17</f>
        <v>0</v>
      </c>
      <c r="E17" s="303"/>
      <c r="F17" s="302">
        <f>'Fig6'!G$17</f>
        <v>0</v>
      </c>
      <c r="G17" s="303"/>
      <c r="H17" s="134">
        <f>'Fig6'!H$17</f>
        <v>0</v>
      </c>
      <c r="I17" s="135">
        <f>'Fig6'!I$17</f>
        <v>0</v>
      </c>
      <c r="J17" s="149" t="str">
        <f>IF(I17&lt;&gt;0,SUM(I$12:I17)/COUNT(I$12:I17)," ")</f>
        <v xml:space="preserve"> </v>
      </c>
    </row>
    <row r="18" spans="1:10" x14ac:dyDescent="0.25">
      <c r="A18" s="133">
        <v>7</v>
      </c>
      <c r="B18" s="302">
        <f>'Fig7'!E$17</f>
        <v>0</v>
      </c>
      <c r="C18" s="303"/>
      <c r="D18" s="302">
        <f>'Fig7'!F$17</f>
        <v>0</v>
      </c>
      <c r="E18" s="303"/>
      <c r="F18" s="302">
        <f>'Fig7'!G$17</f>
        <v>0</v>
      </c>
      <c r="G18" s="303"/>
      <c r="H18" s="134">
        <f>'Fig7'!H$17</f>
        <v>0</v>
      </c>
      <c r="I18" s="135">
        <f>'Fig7'!I$17</f>
        <v>0</v>
      </c>
      <c r="J18" s="149" t="str">
        <f>IF(I18&lt;&gt;0,SUM(I$12:I18)/COUNT(I$12:I18)," ")</f>
        <v xml:space="preserve"> </v>
      </c>
    </row>
    <row r="19" spans="1:10" x14ac:dyDescent="0.25">
      <c r="A19" s="133">
        <v>8</v>
      </c>
      <c r="B19" s="302">
        <f>'Fig8'!E$17</f>
        <v>0</v>
      </c>
      <c r="C19" s="303"/>
      <c r="D19" s="302">
        <f>'Fig8'!F$17</f>
        <v>0</v>
      </c>
      <c r="E19" s="303"/>
      <c r="F19" s="302">
        <f>'Fig8'!G$17</f>
        <v>0</v>
      </c>
      <c r="G19" s="303"/>
      <c r="H19" s="134">
        <f>'Fig8'!H$17</f>
        <v>0</v>
      </c>
      <c r="I19" s="135">
        <f>'Fig8'!I$17</f>
        <v>0</v>
      </c>
      <c r="J19" s="149" t="str">
        <f>IF(I19&lt;&gt;0,SUM(I$12:I19)/COUNT(I$12:I19)," ")</f>
        <v xml:space="preserve"> </v>
      </c>
    </row>
    <row r="20" spans="1:10" x14ac:dyDescent="0.25">
      <c r="A20" s="133">
        <v>9</v>
      </c>
      <c r="B20" s="302">
        <f>'Fig9'!E$17</f>
        <v>0</v>
      </c>
      <c r="C20" s="303"/>
      <c r="D20" s="302">
        <f>'Fig9'!F$17</f>
        <v>0</v>
      </c>
      <c r="E20" s="303"/>
      <c r="F20" s="302">
        <f>'Fig9'!G$17</f>
        <v>0</v>
      </c>
      <c r="G20" s="303"/>
      <c r="H20" s="134">
        <f>'Fig9'!H$17</f>
        <v>0</v>
      </c>
      <c r="I20" s="135">
        <f>'Fig9'!I$17</f>
        <v>0</v>
      </c>
      <c r="J20" s="149" t="str">
        <f>IF(I20&lt;&gt;0,SUM(I$12:I20)/COUNT(I$12:I20)," ")</f>
        <v xml:space="preserve"> </v>
      </c>
    </row>
    <row r="21" spans="1:10" x14ac:dyDescent="0.25">
      <c r="A21" s="133">
        <v>10</v>
      </c>
      <c r="B21" s="302">
        <f>'Fig10'!E$17</f>
        <v>0</v>
      </c>
      <c r="C21" s="303"/>
      <c r="D21" s="302">
        <f>'Fig10'!F$17</f>
        <v>0</v>
      </c>
      <c r="E21" s="303"/>
      <c r="F21" s="302">
        <f>'Fig10'!G$17</f>
        <v>0</v>
      </c>
      <c r="G21" s="303"/>
      <c r="H21" s="134">
        <f>'Fig10'!H$17</f>
        <v>0</v>
      </c>
      <c r="I21" s="135">
        <f>'Fig10'!I$17</f>
        <v>0</v>
      </c>
      <c r="J21" s="149" t="str">
        <f>IF(I21&lt;&gt;0,SUM(I$12:I21)/COUNT(I$12:I21)," ")</f>
        <v xml:space="preserve"> </v>
      </c>
    </row>
    <row r="22" spans="1:10" x14ac:dyDescent="0.25">
      <c r="A22" s="133">
        <v>11</v>
      </c>
      <c r="B22" s="302">
        <f>'Fig11'!E$17</f>
        <v>0</v>
      </c>
      <c r="C22" s="303"/>
      <c r="D22" s="302">
        <f>'Fig11'!F$17</f>
        <v>0</v>
      </c>
      <c r="E22" s="303"/>
      <c r="F22" s="302">
        <f>'Fig11'!G$17</f>
        <v>0</v>
      </c>
      <c r="G22" s="303"/>
      <c r="H22" s="134">
        <f>'Fig11'!H$17</f>
        <v>0</v>
      </c>
      <c r="I22" s="135">
        <f>'Fig11'!I$17</f>
        <v>0</v>
      </c>
      <c r="J22" s="149" t="str">
        <f>IF(I22&lt;&gt;0,SUM(I$12:I22)/COUNT(I$12:I22)," ")</f>
        <v xml:space="preserve"> </v>
      </c>
    </row>
    <row r="23" spans="1:10" x14ac:dyDescent="0.25">
      <c r="A23" s="133">
        <v>12</v>
      </c>
      <c r="B23" s="302">
        <f>'Fig12'!E$17</f>
        <v>0</v>
      </c>
      <c r="C23" s="303"/>
      <c r="D23" s="302">
        <f>'Fig12'!F$17</f>
        <v>0</v>
      </c>
      <c r="E23" s="303"/>
      <c r="F23" s="302">
        <f>'Fig12'!G$17</f>
        <v>0</v>
      </c>
      <c r="G23" s="303"/>
      <c r="H23" s="134">
        <f>'Fig12'!H$17</f>
        <v>0</v>
      </c>
      <c r="I23" s="135">
        <f>'Fig12'!I$17</f>
        <v>0</v>
      </c>
      <c r="J23" s="149" t="str">
        <f>IF(I23&lt;&gt;0,SUM(I$12:I23)/COUNT(I$12:I23)," ")</f>
        <v xml:space="preserve"> </v>
      </c>
    </row>
    <row r="24" spans="1:10" x14ac:dyDescent="0.25">
      <c r="A24" s="133">
        <v>13</v>
      </c>
      <c r="B24" s="302">
        <f>'Fig13'!E$17</f>
        <v>0</v>
      </c>
      <c r="C24" s="303"/>
      <c r="D24" s="302">
        <f>'Fig13'!F$17</f>
        <v>0</v>
      </c>
      <c r="E24" s="303"/>
      <c r="F24" s="302">
        <f>'Fig13'!G$17</f>
        <v>0</v>
      </c>
      <c r="G24" s="303"/>
      <c r="H24" s="134">
        <f>'Fig13'!H$17</f>
        <v>0</v>
      </c>
      <c r="I24" s="135">
        <f>'Fig13'!I$17</f>
        <v>0</v>
      </c>
      <c r="J24" s="149" t="str">
        <f>IF(I24&lt;&gt;0,SUM(I$12:I24)/COUNT(I$12:I24)," ")</f>
        <v xml:space="preserve"> </v>
      </c>
    </row>
    <row r="25" spans="1:10" x14ac:dyDescent="0.25">
      <c r="A25" s="133">
        <v>14</v>
      </c>
      <c r="B25" s="302">
        <f>'Fig14'!E$17</f>
        <v>0</v>
      </c>
      <c r="C25" s="303"/>
      <c r="D25" s="302">
        <f>'Fig14'!F$17</f>
        <v>0</v>
      </c>
      <c r="E25" s="303"/>
      <c r="F25" s="302">
        <f>'Fig14'!G$17</f>
        <v>0</v>
      </c>
      <c r="G25" s="303"/>
      <c r="H25" s="134">
        <f>'Fig14'!H$17</f>
        <v>0</v>
      </c>
      <c r="I25" s="135">
        <f>'Fig14'!I$17</f>
        <v>0</v>
      </c>
      <c r="J25" s="149" t="str">
        <f>IF(I25&lt;&gt;0,SUM(I$12:I25)/COUNT(I$12:I25)," ")</f>
        <v xml:space="preserve"> </v>
      </c>
    </row>
    <row r="26" spans="1:10" x14ac:dyDescent="0.25">
      <c r="A26" s="133">
        <v>15</v>
      </c>
      <c r="B26" s="302">
        <f>'Fig15'!E$17</f>
        <v>0</v>
      </c>
      <c r="C26" s="303"/>
      <c r="D26" s="302">
        <f>'Fig15'!F$17</f>
        <v>0</v>
      </c>
      <c r="E26" s="303"/>
      <c r="F26" s="302">
        <f>'Fig15'!G$17</f>
        <v>0</v>
      </c>
      <c r="G26" s="303"/>
      <c r="H26" s="134">
        <f>'Fig15'!H$17</f>
        <v>0</v>
      </c>
      <c r="I26" s="135">
        <f>'Fig15'!I$17</f>
        <v>0</v>
      </c>
      <c r="J26" s="149" t="str">
        <f>IF(I26&lt;&gt;0,SUM(I$12:I26)/COUNT(I$12:I26)," ")</f>
        <v xml:space="preserve"> </v>
      </c>
    </row>
    <row r="27" spans="1:10" x14ac:dyDescent="0.25">
      <c r="A27" s="133">
        <v>16</v>
      </c>
      <c r="B27" s="302">
        <f>'Fig16'!E$17</f>
        <v>0</v>
      </c>
      <c r="C27" s="303"/>
      <c r="D27" s="302">
        <f>'Fig16'!F$17</f>
        <v>0</v>
      </c>
      <c r="E27" s="303"/>
      <c r="F27" s="302">
        <f>'Fig16'!G$17</f>
        <v>0</v>
      </c>
      <c r="G27" s="303"/>
      <c r="H27" s="134">
        <f>'Fig16'!H$17</f>
        <v>0</v>
      </c>
      <c r="I27" s="135">
        <f>'Fig16'!I$17</f>
        <v>0</v>
      </c>
      <c r="J27" s="149" t="str">
        <f>IF(I27&lt;&gt;0,SUM(I$12:I27)/COUNT(I$12:I27)," ")</f>
        <v xml:space="preserve"> </v>
      </c>
    </row>
    <row r="28" spans="1:10" x14ac:dyDescent="0.25">
      <c r="A28" s="136"/>
      <c r="B28" s="137"/>
      <c r="C28" s="138"/>
      <c r="D28" s="137"/>
      <c r="E28" s="138"/>
      <c r="F28" s="137"/>
      <c r="G28" s="138"/>
      <c r="H28" s="137"/>
      <c r="I28" s="139"/>
      <c r="J28" s="139" t="str">
        <f>IF(I28&lt;&gt;0,SUM(I$12:I28)/COUNT(I$12:I28)," ")</f>
        <v xml:space="preserve"> </v>
      </c>
    </row>
    <row r="29" spans="1:10" x14ac:dyDescent="0.25">
      <c r="A29" s="124"/>
      <c r="B29" s="140"/>
      <c r="C29" s="141" t="s">
        <v>70</v>
      </c>
      <c r="D29" s="142"/>
      <c r="E29" s="141" t="s">
        <v>70</v>
      </c>
      <c r="F29" s="142"/>
      <c r="G29" s="141" t="s">
        <v>70</v>
      </c>
      <c r="H29" s="143"/>
      <c r="I29" s="126"/>
      <c r="J29" s="126" t="str">
        <f>IF(I29&lt;&gt;0,SUM(I$12:I29)/COUNT(I$12:I29)," ")</f>
        <v xml:space="preserve"> </v>
      </c>
    </row>
    <row r="30" spans="1:10" x14ac:dyDescent="0.25">
      <c r="A30" s="144"/>
      <c r="B30" s="134" t="s">
        <v>71</v>
      </c>
      <c r="C30" s="145" t="s">
        <v>72</v>
      </c>
      <c r="D30" s="138" t="s">
        <v>72</v>
      </c>
      <c r="E30" s="145" t="s">
        <v>72</v>
      </c>
      <c r="F30" s="138" t="s">
        <v>73</v>
      </c>
      <c r="G30" s="145" t="s">
        <v>72</v>
      </c>
      <c r="H30" s="142"/>
      <c r="I30" s="146"/>
      <c r="J30" s="146" t="str">
        <f>IF(I30&lt;&gt;0,SUM(I$12:I30)/COUNT(I$12:I30)," ")</f>
        <v xml:space="preserve"> </v>
      </c>
    </row>
    <row r="31" spans="1:10" x14ac:dyDescent="0.25">
      <c r="A31" s="133">
        <v>17</v>
      </c>
      <c r="B31" s="134">
        <f>'Fig17'!E$17</f>
        <v>0</v>
      </c>
      <c r="C31" s="134">
        <f>'Fig17'!F$17</f>
        <v>0</v>
      </c>
      <c r="D31" s="134">
        <f>'Fig17'!G$17</f>
        <v>0</v>
      </c>
      <c r="E31" s="134">
        <f>'Fig17'!H$17</f>
        <v>0</v>
      </c>
      <c r="F31" s="134">
        <f>'Fig17'!I$17</f>
        <v>0</v>
      </c>
      <c r="G31" s="134">
        <f>'Fig17'!J$17</f>
        <v>0</v>
      </c>
      <c r="H31" s="134">
        <f>'Fig17'!K$17</f>
        <v>0</v>
      </c>
      <c r="I31" s="135">
        <f>'Fig17'!L$17</f>
        <v>0</v>
      </c>
      <c r="J31" s="149" t="str">
        <f>IF(I31&lt;&gt;0,SUM(I$12:I31)/COUNT(I$12:I31)," ")</f>
        <v xml:space="preserve"> </v>
      </c>
    </row>
    <row r="32" spans="1:10" x14ac:dyDescent="0.25">
      <c r="A32" s="133">
        <v>18</v>
      </c>
      <c r="B32" s="134">
        <f>'Fig18'!E$17</f>
        <v>0</v>
      </c>
      <c r="C32" s="134">
        <f>'Fig18'!F$17</f>
        <v>0</v>
      </c>
      <c r="D32" s="134">
        <f>'Fig18'!G$17</f>
        <v>0</v>
      </c>
      <c r="E32" s="134">
        <f>'Fig18'!H$17</f>
        <v>0</v>
      </c>
      <c r="F32" s="134">
        <f>'Fig18'!I$17</f>
        <v>0</v>
      </c>
      <c r="G32" s="134">
        <f>'Fig18'!J$17</f>
        <v>0</v>
      </c>
      <c r="H32" s="134">
        <f>'Fig18'!K$17</f>
        <v>0</v>
      </c>
      <c r="I32" s="135">
        <f>'Fig18'!L$17</f>
        <v>0</v>
      </c>
      <c r="J32" s="149" t="str">
        <f>IF(I32&lt;&gt;0,SUM(I$12:I32)/COUNT(I$12:I32)," ")</f>
        <v xml:space="preserve"> </v>
      </c>
    </row>
    <row r="33" spans="1:10" x14ac:dyDescent="0.25">
      <c r="A33" s="133">
        <v>19</v>
      </c>
      <c r="B33" s="134">
        <f>'Fig19'!E$17</f>
        <v>0</v>
      </c>
      <c r="C33" s="134">
        <f>'Fig19'!F$17</f>
        <v>0</v>
      </c>
      <c r="D33" s="134">
        <f>'Fig19'!G$17</f>
        <v>0</v>
      </c>
      <c r="E33" s="134">
        <f>'Fig19'!H$17</f>
        <v>0</v>
      </c>
      <c r="F33" s="134">
        <f>'Fig19'!I$17</f>
        <v>0</v>
      </c>
      <c r="G33" s="134">
        <f>'Fig19'!J$17</f>
        <v>0</v>
      </c>
      <c r="H33" s="134">
        <f>'Fig19'!K$17</f>
        <v>0</v>
      </c>
      <c r="I33" s="135">
        <f>'Fig19'!L$17</f>
        <v>0</v>
      </c>
      <c r="J33" s="149" t="str">
        <f>IF(I33&lt;&gt;0,SUM(I$12:I33)/COUNT(I$12:I33)," ")</f>
        <v xml:space="preserve"> </v>
      </c>
    </row>
    <row r="34" spans="1:10" x14ac:dyDescent="0.25">
      <c r="A34" s="133">
        <v>20</v>
      </c>
      <c r="B34" s="134">
        <f>'Fig20'!E$17</f>
        <v>0</v>
      </c>
      <c r="C34" s="134">
        <f>'Fig20'!F$17</f>
        <v>0</v>
      </c>
      <c r="D34" s="134">
        <f>'Fig20'!G$17</f>
        <v>0</v>
      </c>
      <c r="E34" s="134">
        <f>'Fig20'!H$17</f>
        <v>0</v>
      </c>
      <c r="F34" s="134">
        <f>'Fig20'!I$17</f>
        <v>0</v>
      </c>
      <c r="G34" s="134">
        <f>'Fig20'!J$17</f>
        <v>0</v>
      </c>
      <c r="H34" s="134">
        <f>'Fig20'!K$17</f>
        <v>0</v>
      </c>
      <c r="I34" s="135">
        <f>'Fig20'!L$17</f>
        <v>0</v>
      </c>
      <c r="J34" s="149" t="str">
        <f>IF(I34&lt;&gt;0,SUM(I$12:I34)/COUNT(I$12:I34)," ")</f>
        <v xml:space="preserve"> </v>
      </c>
    </row>
    <row r="35" spans="1:10" x14ac:dyDescent="0.25">
      <c r="A35" s="133">
        <v>21</v>
      </c>
      <c r="B35" s="134">
        <f>'Fig21'!E$17</f>
        <v>0</v>
      </c>
      <c r="C35" s="134">
        <f>'Fig21'!F$17</f>
        <v>0</v>
      </c>
      <c r="D35" s="134">
        <f>'Fig21'!G$17</f>
        <v>0</v>
      </c>
      <c r="E35" s="134">
        <f>'Fig21'!H$17</f>
        <v>0</v>
      </c>
      <c r="F35" s="134">
        <f>'Fig21'!I$17</f>
        <v>0</v>
      </c>
      <c r="G35" s="134">
        <f>'Fig21'!J$17</f>
        <v>0</v>
      </c>
      <c r="H35" s="134">
        <f>'Fig21'!K$17</f>
        <v>0</v>
      </c>
      <c r="I35" s="135">
        <f>'Fig21'!L$17</f>
        <v>0</v>
      </c>
      <c r="J35" s="149" t="str">
        <f>IF(I35&lt;&gt;0,SUM(I$12:I35)/COUNT(I$12:I35)," ")</f>
        <v xml:space="preserve"> </v>
      </c>
    </row>
    <row r="36" spans="1:10" x14ac:dyDescent="0.25">
      <c r="A36" s="133">
        <v>22</v>
      </c>
      <c r="B36" s="134">
        <f>'Fig22'!E$17</f>
        <v>0</v>
      </c>
      <c r="C36" s="134">
        <f>'Fig22'!F$17</f>
        <v>0</v>
      </c>
      <c r="D36" s="134">
        <f>'Fig22'!G$17</f>
        <v>0</v>
      </c>
      <c r="E36" s="134">
        <f>'Fig22'!H$17</f>
        <v>0</v>
      </c>
      <c r="F36" s="134">
        <f>'Fig22'!I$17</f>
        <v>0</v>
      </c>
      <c r="G36" s="134">
        <f>'Fig22'!J$17</f>
        <v>0</v>
      </c>
      <c r="H36" s="134">
        <f>'Fig22'!K$17</f>
        <v>0</v>
      </c>
      <c r="I36" s="135">
        <f>'Fig22'!L$17</f>
        <v>0</v>
      </c>
      <c r="J36" s="149" t="str">
        <f>IF(I36&lt;&gt;0,SUM(I$12:I36)/COUNT(I$12:I36)," ")</f>
        <v xml:space="preserve"> </v>
      </c>
    </row>
    <row r="37" spans="1:10" x14ac:dyDescent="0.25">
      <c r="A37" s="133">
        <v>23</v>
      </c>
      <c r="B37" s="134">
        <f>'Fig23'!E$17</f>
        <v>0</v>
      </c>
      <c r="C37" s="134">
        <f>'Fig23'!F$17</f>
        <v>0</v>
      </c>
      <c r="D37" s="134">
        <f>'Fig23'!G$17</f>
        <v>0</v>
      </c>
      <c r="E37" s="134">
        <f>'Fig23'!H$17</f>
        <v>0</v>
      </c>
      <c r="F37" s="134">
        <f>'Fig23'!I$17</f>
        <v>0</v>
      </c>
      <c r="G37" s="134">
        <f>'Fig23'!J$17</f>
        <v>0</v>
      </c>
      <c r="H37" s="134">
        <f>'Fig23'!K$17</f>
        <v>0</v>
      </c>
      <c r="I37" s="135">
        <f>'Fig23'!L$17</f>
        <v>0</v>
      </c>
      <c r="J37" s="149" t="str">
        <f>IF(I37&lt;&gt;0,SUM(I$12:I37)/COUNT(I$12:I37)," ")</f>
        <v xml:space="preserve"> </v>
      </c>
    </row>
    <row r="38" spans="1:10" x14ac:dyDescent="0.25">
      <c r="A38" s="133">
        <v>24</v>
      </c>
      <c r="B38" s="134">
        <f>'Fig24'!E$17</f>
        <v>0</v>
      </c>
      <c r="C38" s="134">
        <f>'Fig24'!F$17</f>
        <v>0</v>
      </c>
      <c r="D38" s="134">
        <f>'Fig24'!G$17</f>
        <v>0</v>
      </c>
      <c r="E38" s="134">
        <f>'Fig24'!H$17</f>
        <v>0</v>
      </c>
      <c r="F38" s="134">
        <f>'Fig24'!I$17</f>
        <v>0</v>
      </c>
      <c r="G38" s="134">
        <f>'Fig24'!J$17</f>
        <v>0</v>
      </c>
      <c r="H38" s="134">
        <f>'Fig24'!K$17</f>
        <v>0</v>
      </c>
      <c r="I38" s="135">
        <f>'Fig24'!L$17</f>
        <v>0</v>
      </c>
      <c r="J38" s="149" t="str">
        <f>IF(I38&lt;&gt;0,SUM(I$12:I38)/COUNT(I$12:I38)," ")</f>
        <v xml:space="preserve"> </v>
      </c>
    </row>
    <row r="39" spans="1:10" x14ac:dyDescent="0.25">
      <c r="A39" s="147"/>
      <c r="B39" s="138"/>
      <c r="C39" s="138"/>
      <c r="D39" s="148"/>
      <c r="E39" s="148"/>
      <c r="F39" s="304" t="s">
        <v>74</v>
      </c>
      <c r="G39" s="305"/>
      <c r="H39" s="152">
        <f>SUM(H12:H38)</f>
        <v>0</v>
      </c>
      <c r="I39" s="135">
        <f>SUM(I12:I38)</f>
        <v>0</v>
      </c>
      <c r="J39" s="126"/>
    </row>
    <row r="40" spans="1:10" x14ac:dyDescent="0.25">
      <c r="A40" s="147"/>
      <c r="B40" s="138"/>
      <c r="C40" s="138"/>
      <c r="D40" s="138"/>
      <c r="E40" s="138"/>
      <c r="F40" s="148"/>
      <c r="G40" s="148"/>
      <c r="H40" s="134" t="s">
        <v>75</v>
      </c>
      <c r="I40" s="149">
        <f>I39/24</f>
        <v>0</v>
      </c>
      <c r="J40" s="126"/>
    </row>
    <row r="41" spans="1:10" x14ac:dyDescent="0.25">
      <c r="A41" s="124" t="s">
        <v>76</v>
      </c>
      <c r="B41" s="125"/>
      <c r="C41" s="125"/>
      <c r="D41" s="125"/>
      <c r="E41" s="125"/>
      <c r="F41" s="125"/>
      <c r="G41" s="125"/>
      <c r="H41" s="125"/>
      <c r="I41" s="137"/>
      <c r="J41" s="126"/>
    </row>
    <row r="42" spans="1:10" x14ac:dyDescent="0.25">
      <c r="A42" s="124" t="s">
        <v>77</v>
      </c>
      <c r="B42" s="125"/>
      <c r="C42" s="125"/>
      <c r="D42" s="125"/>
      <c r="E42" s="125"/>
      <c r="F42" s="125"/>
      <c r="G42" s="125"/>
      <c r="H42" s="125"/>
      <c r="I42" s="125"/>
      <c r="J42" s="126"/>
    </row>
    <row r="43" spans="1:10" x14ac:dyDescent="0.25">
      <c r="A43" s="124" t="s">
        <v>78</v>
      </c>
      <c r="B43" s="125"/>
      <c r="C43" s="125"/>
      <c r="D43" s="125"/>
      <c r="E43" s="125"/>
      <c r="F43" s="125"/>
      <c r="G43" s="125"/>
      <c r="H43" s="125"/>
      <c r="I43" s="125"/>
      <c r="J43" s="126"/>
    </row>
    <row r="44" spans="1:10" x14ac:dyDescent="0.25">
      <c r="A44" s="124" t="s">
        <v>79</v>
      </c>
      <c r="B44" s="125"/>
      <c r="C44" s="125"/>
      <c r="D44" s="125"/>
      <c r="E44" s="125"/>
      <c r="F44" s="125"/>
      <c r="G44" s="125"/>
      <c r="H44" s="125"/>
      <c r="I44" s="125"/>
      <c r="J44" s="126"/>
    </row>
    <row r="45" spans="1:10" x14ac:dyDescent="0.25">
      <c r="A45" s="124"/>
      <c r="B45" s="125"/>
      <c r="C45" s="125"/>
      <c r="D45" s="125"/>
      <c r="E45" s="125"/>
      <c r="F45" s="125"/>
      <c r="G45" s="125"/>
      <c r="H45" s="125"/>
      <c r="I45" s="125"/>
      <c r="J45" s="126"/>
    </row>
    <row r="46" spans="1:10" ht="15.75" thickBot="1" x14ac:dyDescent="0.3">
      <c r="A46" s="124"/>
      <c r="B46" s="150" t="s">
        <v>32</v>
      </c>
      <c r="C46" s="125"/>
      <c r="D46" s="125"/>
      <c r="E46" s="125"/>
      <c r="F46" s="125" t="s">
        <v>40</v>
      </c>
      <c r="G46" s="125"/>
      <c r="H46" s="125"/>
      <c r="I46" s="125"/>
      <c r="J46" s="126"/>
    </row>
    <row r="47" spans="1:10" ht="15.75" thickBot="1" x14ac:dyDescent="0.3">
      <c r="A47" s="124"/>
      <c r="B47" s="295" t="str">
        <f>IF(ISBLANK(Résultats!C4),"",Résultats!C4)</f>
        <v/>
      </c>
      <c r="C47" s="296"/>
      <c r="D47" s="125"/>
      <c r="E47" s="125"/>
      <c r="F47" s="201"/>
      <c r="G47" s="202"/>
      <c r="H47" s="203"/>
      <c r="I47" s="125"/>
      <c r="J47" s="126"/>
    </row>
    <row r="48" spans="1:10" x14ac:dyDescent="0.25">
      <c r="A48" s="124"/>
      <c r="B48" s="125"/>
      <c r="C48" s="125"/>
      <c r="D48" s="125"/>
      <c r="E48" s="125"/>
      <c r="F48" s="204"/>
      <c r="G48" s="205"/>
      <c r="H48" s="206"/>
      <c r="I48" s="125"/>
      <c r="J48" s="126"/>
    </row>
    <row r="49" spans="1:10" x14ac:dyDescent="0.25">
      <c r="A49" s="124"/>
      <c r="B49" s="125"/>
      <c r="C49" s="125"/>
      <c r="D49" s="125"/>
      <c r="E49" s="125"/>
      <c r="F49" s="204"/>
      <c r="G49" s="205"/>
      <c r="H49" s="206"/>
      <c r="I49" s="125"/>
      <c r="J49" s="126"/>
    </row>
    <row r="50" spans="1:10" ht="15.75" thickBot="1" x14ac:dyDescent="0.3">
      <c r="A50" s="124"/>
      <c r="B50" s="125"/>
      <c r="C50" s="125"/>
      <c r="D50" s="125"/>
      <c r="E50" s="125"/>
      <c r="F50" s="207"/>
      <c r="G50" s="208"/>
      <c r="H50" s="209"/>
      <c r="I50" s="125"/>
      <c r="J50" s="126"/>
    </row>
    <row r="51" spans="1:10" ht="15.75" thickBot="1" x14ac:dyDescent="0.3">
      <c r="A51" s="180" t="s">
        <v>43</v>
      </c>
      <c r="B51" s="150"/>
      <c r="C51" s="150"/>
      <c r="D51" s="150"/>
      <c r="E51" s="150"/>
      <c r="F51" s="150"/>
      <c r="G51" s="150"/>
      <c r="H51" s="150"/>
      <c r="I51" s="150"/>
      <c r="J51" s="151"/>
    </row>
  </sheetData>
  <sheetProtection algorithmName="SHA-512" hashValue="ja0uNsm9Fgk0+jbF9O6a/ho0YtGmwwvBQ3ncEn97GD44XG0g7bOeBqGnxVpBG6a6uuRqhZkrC9jqvtVHMznWqg==" saltValue="jksihPu5vkXtcfrfznB31g==" spinCount="100000" sheet="1" objects="1" scenarios="1"/>
  <mergeCells count="61">
    <mergeCell ref="C4:G4"/>
    <mergeCell ref="I4:J4"/>
    <mergeCell ref="A1:J1"/>
    <mergeCell ref="B2:G2"/>
    <mergeCell ref="I2:J2"/>
    <mergeCell ref="C3:G3"/>
    <mergeCell ref="I3:J3"/>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 ref="B23:C23"/>
    <mergeCell ref="D23:E23"/>
    <mergeCell ref="F23:G23"/>
    <mergeCell ref="B24:C24"/>
    <mergeCell ref="D24:E24"/>
    <mergeCell ref="F24:G24"/>
    <mergeCell ref="B25:C25"/>
    <mergeCell ref="D25:E25"/>
    <mergeCell ref="F25:G25"/>
    <mergeCell ref="B26:C26"/>
    <mergeCell ref="D26:E26"/>
    <mergeCell ref="F26:G26"/>
    <mergeCell ref="B27:C27"/>
    <mergeCell ref="D27:E27"/>
    <mergeCell ref="F27:G27"/>
    <mergeCell ref="F39:G39"/>
    <mergeCell ref="B47:C47"/>
    <mergeCell ref="F47:H50"/>
  </mergeCells>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9D5FE-3797-4888-8863-5C3AA74B60BD}">
  <sheetPr>
    <tabColor theme="0"/>
  </sheetPr>
  <dimension ref="A1:J51"/>
  <sheetViews>
    <sheetView topLeftCell="A10" workbookViewId="0">
      <selection activeCell="H31" sqref="H31"/>
    </sheetView>
  </sheetViews>
  <sheetFormatPr baseColWidth="10" defaultColWidth="10.7109375" defaultRowHeight="15" x14ac:dyDescent="0.25"/>
  <cols>
    <col min="1" max="1" width="14.42578125" customWidth="1"/>
    <col min="8" max="8" width="17" bestFit="1" customWidth="1"/>
  </cols>
  <sheetData>
    <row r="1" spans="1:10" ht="112.5" customHeight="1" thickBot="1" x14ac:dyDescent="0.3">
      <c r="A1" s="246" t="s">
        <v>55</v>
      </c>
      <c r="B1" s="247"/>
      <c r="C1" s="247"/>
      <c r="D1" s="247"/>
      <c r="E1" s="247"/>
      <c r="F1" s="247"/>
      <c r="G1" s="247"/>
      <c r="H1" s="247"/>
      <c r="I1" s="247"/>
      <c r="J1" s="248"/>
    </row>
    <row r="2" spans="1:10" ht="15.75" thickBot="1" x14ac:dyDescent="0.3">
      <c r="A2" s="61" t="s">
        <v>56</v>
      </c>
      <c r="B2" s="231" t="str">
        <f>IF(ISBLANK(Résultats!A24),"",Résultats!A24)</f>
        <v/>
      </c>
      <c r="C2" s="232"/>
      <c r="D2" s="232"/>
      <c r="E2" s="232"/>
      <c r="F2" s="232"/>
      <c r="G2" s="233"/>
      <c r="H2" s="62" t="s">
        <v>57</v>
      </c>
      <c r="I2" s="229" t="str">
        <f>IF(ISBLANK(Résultats!D24),"",Résultats!D24)</f>
        <v/>
      </c>
      <c r="J2" s="230"/>
    </row>
    <row r="3" spans="1:10" ht="15.75" thickBot="1" x14ac:dyDescent="0.3">
      <c r="A3" s="61" t="s">
        <v>58</v>
      </c>
      <c r="B3" s="62"/>
      <c r="C3" s="229" t="str">
        <f>IF(ISBLANK(Résultats!G24),"",Résultats!G24)</f>
        <v/>
      </c>
      <c r="D3" s="234"/>
      <c r="E3" s="234"/>
      <c r="F3" s="234"/>
      <c r="G3" s="230"/>
      <c r="H3" s="62" t="s">
        <v>59</v>
      </c>
      <c r="I3" s="229" t="str">
        <f>IF(Résultats!F24="X"," moins de 21 ans","")</f>
        <v/>
      </c>
      <c r="J3" s="230"/>
    </row>
    <row r="4" spans="1:10" ht="15.75" thickBot="1" x14ac:dyDescent="0.3">
      <c r="A4" s="61" t="s">
        <v>29</v>
      </c>
      <c r="B4" s="62"/>
      <c r="C4" s="229" t="str">
        <f>IF(ISBLANK(Résultats!C2),"",Résultats!C2)</f>
        <v xml:space="preserve"> </v>
      </c>
      <c r="D4" s="234"/>
      <c r="E4" s="234"/>
      <c r="F4" s="234"/>
      <c r="G4" s="230"/>
      <c r="H4" s="62" t="s">
        <v>60</v>
      </c>
      <c r="I4" s="229" t="str">
        <f>IF(ISBLANK(Résultats!J2),"",Résultats!J2)</f>
        <v/>
      </c>
      <c r="J4" s="230"/>
    </row>
    <row r="5" spans="1:10" x14ac:dyDescent="0.25">
      <c r="A5" s="61" t="s">
        <v>61</v>
      </c>
      <c r="B5" s="62"/>
      <c r="C5" s="62"/>
      <c r="D5" s="62"/>
      <c r="E5" s="62"/>
      <c r="F5" s="62"/>
      <c r="G5" s="62"/>
      <c r="H5" s="62"/>
      <c r="I5" s="62"/>
      <c r="J5" s="63"/>
    </row>
    <row r="6" spans="1:10" x14ac:dyDescent="0.25">
      <c r="A6" s="61" t="s">
        <v>62</v>
      </c>
      <c r="B6" s="62"/>
      <c r="C6" s="62"/>
      <c r="D6" s="62"/>
      <c r="E6" s="62"/>
      <c r="F6" s="62"/>
      <c r="G6" s="62"/>
      <c r="H6" s="62"/>
      <c r="I6" s="62"/>
      <c r="J6" s="63"/>
    </row>
    <row r="7" spans="1:10" x14ac:dyDescent="0.25">
      <c r="A7" s="61" t="s">
        <v>63</v>
      </c>
      <c r="B7" s="62"/>
      <c r="C7" s="62"/>
      <c r="D7" s="62"/>
      <c r="E7" s="62"/>
      <c r="F7" s="62"/>
      <c r="G7" s="62"/>
      <c r="H7" s="62"/>
      <c r="I7" s="62"/>
      <c r="J7" s="63"/>
    </row>
    <row r="8" spans="1:10" x14ac:dyDescent="0.25">
      <c r="A8" s="61" t="s">
        <v>64</v>
      </c>
      <c r="B8" s="62"/>
      <c r="C8" s="62"/>
      <c r="D8" s="62"/>
      <c r="E8" s="62"/>
      <c r="F8" s="62"/>
      <c r="G8" s="62"/>
      <c r="H8" s="62"/>
      <c r="I8" s="62"/>
      <c r="J8" s="63"/>
    </row>
    <row r="9" spans="1:10" x14ac:dyDescent="0.25">
      <c r="A9" s="61" t="s">
        <v>65</v>
      </c>
      <c r="B9" s="62"/>
      <c r="C9" s="62"/>
      <c r="D9" s="62"/>
      <c r="E9" s="62"/>
      <c r="F9" s="62"/>
      <c r="G9" s="62"/>
      <c r="H9" s="62"/>
      <c r="I9" s="62"/>
      <c r="J9" s="63"/>
    </row>
    <row r="10" spans="1:10" x14ac:dyDescent="0.25">
      <c r="A10" s="64" t="s">
        <v>66</v>
      </c>
      <c r="B10" s="65"/>
      <c r="C10" s="65"/>
      <c r="D10" s="65"/>
      <c r="E10" s="65"/>
      <c r="F10" s="65"/>
      <c r="G10" s="65"/>
      <c r="H10" s="65"/>
      <c r="I10" s="65"/>
      <c r="J10" s="63"/>
    </row>
    <row r="11" spans="1:10" ht="60" x14ac:dyDescent="0.25">
      <c r="A11" s="66" t="s">
        <v>67</v>
      </c>
      <c r="B11" s="251" t="s">
        <v>44</v>
      </c>
      <c r="C11" s="252"/>
      <c r="D11" s="251" t="s">
        <v>45</v>
      </c>
      <c r="E11" s="252"/>
      <c r="F11" s="251" t="s">
        <v>46</v>
      </c>
      <c r="G11" s="252"/>
      <c r="H11" s="67" t="s">
        <v>47</v>
      </c>
      <c r="I11" s="68" t="s">
        <v>68</v>
      </c>
      <c r="J11" s="69" t="s">
        <v>69</v>
      </c>
    </row>
    <row r="12" spans="1:10" x14ac:dyDescent="0.25">
      <c r="A12" s="70">
        <v>1</v>
      </c>
      <c r="B12" s="249">
        <f>'Fig1'!E$18</f>
        <v>0</v>
      </c>
      <c r="C12" s="250"/>
      <c r="D12" s="249">
        <f>'Fig1'!F$18</f>
        <v>0</v>
      </c>
      <c r="E12" s="250"/>
      <c r="F12" s="249">
        <f>'Fig1'!G$18</f>
        <v>0</v>
      </c>
      <c r="G12" s="250"/>
      <c r="H12" s="71">
        <f>'Fig1'!H$18</f>
        <v>0</v>
      </c>
      <c r="I12" s="72">
        <f>'Fig1'!I$18</f>
        <v>0</v>
      </c>
      <c r="J12" s="88" t="str">
        <f>IF( I13=0," ",I12)</f>
        <v xml:space="preserve"> </v>
      </c>
    </row>
    <row r="13" spans="1:10" x14ac:dyDescent="0.25">
      <c r="A13" s="70">
        <v>2</v>
      </c>
      <c r="B13" s="249">
        <f>'Fig2'!E$18</f>
        <v>0</v>
      </c>
      <c r="C13" s="250"/>
      <c r="D13" s="249">
        <f>'Fig2'!F$18</f>
        <v>0</v>
      </c>
      <c r="E13" s="250"/>
      <c r="F13" s="249">
        <f>'Fig2'!G$18</f>
        <v>0</v>
      </c>
      <c r="G13" s="250"/>
      <c r="H13" s="71">
        <f>'Fig2'!H$18</f>
        <v>0</v>
      </c>
      <c r="I13" s="72">
        <f>'Fig2'!I$18</f>
        <v>0</v>
      </c>
      <c r="J13" s="88" t="str">
        <f>IF(I13&lt;&gt;0,SUM(I$12:I13)/COUNT(I$12:I13)," ")</f>
        <v xml:space="preserve"> </v>
      </c>
    </row>
    <row r="14" spans="1:10" x14ac:dyDescent="0.25">
      <c r="A14" s="70">
        <v>3</v>
      </c>
      <c r="B14" s="249">
        <f>'Fig3'!E$18</f>
        <v>0</v>
      </c>
      <c r="C14" s="250"/>
      <c r="D14" s="249">
        <f>'Fig3'!F$18</f>
        <v>0</v>
      </c>
      <c r="E14" s="250"/>
      <c r="F14" s="249">
        <f>'Fig3'!G$18</f>
        <v>0</v>
      </c>
      <c r="G14" s="250"/>
      <c r="H14" s="71">
        <f>'Fig3'!H$18</f>
        <v>0</v>
      </c>
      <c r="I14" s="72">
        <f>'Fig3'!I$18</f>
        <v>0</v>
      </c>
      <c r="J14" s="88" t="str">
        <f>IF(I14&lt;&gt;0,SUM(I$12:I14)/COUNT(I$12:I14)," ")</f>
        <v xml:space="preserve"> </v>
      </c>
    </row>
    <row r="15" spans="1:10" x14ac:dyDescent="0.25">
      <c r="A15" s="70">
        <v>4</v>
      </c>
      <c r="B15" s="249">
        <f>'Fig4'!E$18</f>
        <v>0</v>
      </c>
      <c r="C15" s="250"/>
      <c r="D15" s="249">
        <f>'Fig4'!F$18</f>
        <v>0</v>
      </c>
      <c r="E15" s="250"/>
      <c r="F15" s="249">
        <f>'Fig4'!G$18</f>
        <v>0</v>
      </c>
      <c r="G15" s="250"/>
      <c r="H15" s="71">
        <f>'Fig4'!H$18</f>
        <v>0</v>
      </c>
      <c r="I15" s="72">
        <f>'Fig4'!I$18</f>
        <v>0</v>
      </c>
      <c r="J15" s="88" t="str">
        <f>IF(I15&lt;&gt;0,SUM(I$12:I15)/COUNT(I$12:I15)," ")</f>
        <v xml:space="preserve"> </v>
      </c>
    </row>
    <row r="16" spans="1:10" x14ac:dyDescent="0.25">
      <c r="A16" s="70">
        <v>5</v>
      </c>
      <c r="B16" s="249">
        <f>'Fig5'!E$18</f>
        <v>0</v>
      </c>
      <c r="C16" s="250"/>
      <c r="D16" s="249">
        <f>'Fig5'!F$18</f>
        <v>0</v>
      </c>
      <c r="E16" s="250"/>
      <c r="F16" s="249">
        <f>'Fig5'!G$18</f>
        <v>0</v>
      </c>
      <c r="G16" s="250"/>
      <c r="H16" s="71">
        <f>'Fig5'!H$18</f>
        <v>0</v>
      </c>
      <c r="I16" s="72">
        <f>'Fig5'!I$18</f>
        <v>0</v>
      </c>
      <c r="J16" s="88" t="str">
        <f>IF(I16&lt;&gt;0,SUM(I$12:I16)/COUNT(I$12:I16)," ")</f>
        <v xml:space="preserve"> </v>
      </c>
    </row>
    <row r="17" spans="1:10" x14ac:dyDescent="0.25">
      <c r="A17" s="70">
        <v>6</v>
      </c>
      <c r="B17" s="249">
        <f>'Fig6'!E$18</f>
        <v>0</v>
      </c>
      <c r="C17" s="250"/>
      <c r="D17" s="249">
        <f>'Fig6'!F$18</f>
        <v>0</v>
      </c>
      <c r="E17" s="250"/>
      <c r="F17" s="249">
        <f>'Fig6'!G$18</f>
        <v>0</v>
      </c>
      <c r="G17" s="250"/>
      <c r="H17" s="71">
        <f>'Fig6'!H$18</f>
        <v>0</v>
      </c>
      <c r="I17" s="72">
        <f>'Fig6'!I$18</f>
        <v>0</v>
      </c>
      <c r="J17" s="88" t="str">
        <f>IF(I17&lt;&gt;0,SUM(I$12:I17)/COUNT(I$12:I17)," ")</f>
        <v xml:space="preserve"> </v>
      </c>
    </row>
    <row r="18" spans="1:10" x14ac:dyDescent="0.25">
      <c r="A18" s="70">
        <v>7</v>
      </c>
      <c r="B18" s="249">
        <f>'Fig7'!E$18</f>
        <v>0</v>
      </c>
      <c r="C18" s="250"/>
      <c r="D18" s="249">
        <f>'Fig7'!F$18</f>
        <v>0</v>
      </c>
      <c r="E18" s="250"/>
      <c r="F18" s="249">
        <f>'Fig7'!G$18</f>
        <v>0</v>
      </c>
      <c r="G18" s="250"/>
      <c r="H18" s="71">
        <f>'Fig7'!H$18</f>
        <v>0</v>
      </c>
      <c r="I18" s="72">
        <f>'Fig7'!I$18</f>
        <v>0</v>
      </c>
      <c r="J18" s="88" t="str">
        <f>IF(I18&lt;&gt;0,SUM(I$12:I18)/COUNT(I$12:I18)," ")</f>
        <v xml:space="preserve"> </v>
      </c>
    </row>
    <row r="19" spans="1:10" x14ac:dyDescent="0.25">
      <c r="A19" s="70">
        <v>8</v>
      </c>
      <c r="B19" s="249">
        <f>'Fig8'!E$18</f>
        <v>0</v>
      </c>
      <c r="C19" s="250"/>
      <c r="D19" s="249">
        <f>'Fig8'!F$18</f>
        <v>0</v>
      </c>
      <c r="E19" s="250"/>
      <c r="F19" s="249">
        <f>'Fig8'!G$18</f>
        <v>0</v>
      </c>
      <c r="G19" s="250"/>
      <c r="H19" s="71">
        <f>'Fig8'!H$18</f>
        <v>0</v>
      </c>
      <c r="I19" s="72">
        <f>'Fig8'!I$18</f>
        <v>0</v>
      </c>
      <c r="J19" s="88" t="str">
        <f>IF(I19&lt;&gt;0,SUM(I$12:I19)/COUNT(I$12:I19)," ")</f>
        <v xml:space="preserve"> </v>
      </c>
    </row>
    <row r="20" spans="1:10" x14ac:dyDescent="0.25">
      <c r="A20" s="70">
        <v>9</v>
      </c>
      <c r="B20" s="249">
        <f>'Fig9'!E$18</f>
        <v>0</v>
      </c>
      <c r="C20" s="250"/>
      <c r="D20" s="249">
        <f>'Fig9'!F$18</f>
        <v>0</v>
      </c>
      <c r="E20" s="250"/>
      <c r="F20" s="249">
        <f>'Fig9'!G$18</f>
        <v>0</v>
      </c>
      <c r="G20" s="250"/>
      <c r="H20" s="71">
        <f>'Fig9'!H$18</f>
        <v>0</v>
      </c>
      <c r="I20" s="72">
        <f>'Fig9'!I$18</f>
        <v>0</v>
      </c>
      <c r="J20" s="88" t="str">
        <f>IF(I20&lt;&gt;0,SUM(I$12:I20)/COUNT(I$12:I20)," ")</f>
        <v xml:space="preserve"> </v>
      </c>
    </row>
    <row r="21" spans="1:10" x14ac:dyDescent="0.25">
      <c r="A21" s="70">
        <v>10</v>
      </c>
      <c r="B21" s="249">
        <f>'Fig10'!E$18</f>
        <v>0</v>
      </c>
      <c r="C21" s="250"/>
      <c r="D21" s="249">
        <f>'Fig10'!F$18</f>
        <v>0</v>
      </c>
      <c r="E21" s="250"/>
      <c r="F21" s="249">
        <f>'Fig10'!G$18</f>
        <v>0</v>
      </c>
      <c r="G21" s="250"/>
      <c r="H21" s="71">
        <f>'Fig10'!H$18</f>
        <v>0</v>
      </c>
      <c r="I21" s="72">
        <f>'Fig10'!I$18</f>
        <v>0</v>
      </c>
      <c r="J21" s="88" t="str">
        <f>IF(I21&lt;&gt;0,SUM(I$12:I21)/COUNT(I$12:I21)," ")</f>
        <v xml:space="preserve"> </v>
      </c>
    </row>
    <row r="22" spans="1:10" x14ac:dyDescent="0.25">
      <c r="A22" s="70">
        <v>11</v>
      </c>
      <c r="B22" s="249">
        <f>'Fig11'!E$18</f>
        <v>0</v>
      </c>
      <c r="C22" s="250"/>
      <c r="D22" s="249">
        <f>'Fig11'!F$18</f>
        <v>0</v>
      </c>
      <c r="E22" s="250"/>
      <c r="F22" s="249">
        <f>'Fig11'!G$18</f>
        <v>0</v>
      </c>
      <c r="G22" s="250"/>
      <c r="H22" s="71">
        <f>'Fig11'!H$18</f>
        <v>0</v>
      </c>
      <c r="I22" s="72">
        <f>'Fig11'!I$18</f>
        <v>0</v>
      </c>
      <c r="J22" s="88" t="str">
        <f>IF(I22&lt;&gt;0,SUM(I$12:I22)/COUNT(I$12:I22)," ")</f>
        <v xml:space="preserve"> </v>
      </c>
    </row>
    <row r="23" spans="1:10" x14ac:dyDescent="0.25">
      <c r="A23" s="70">
        <v>12</v>
      </c>
      <c r="B23" s="249">
        <f>'Fig12'!E$18</f>
        <v>0</v>
      </c>
      <c r="C23" s="250"/>
      <c r="D23" s="249">
        <f>'Fig12'!F$18</f>
        <v>0</v>
      </c>
      <c r="E23" s="250"/>
      <c r="F23" s="249">
        <f>'Fig12'!G$18</f>
        <v>0</v>
      </c>
      <c r="G23" s="250"/>
      <c r="H23" s="71">
        <f>'Fig12'!H$18</f>
        <v>0</v>
      </c>
      <c r="I23" s="72">
        <f>'Fig12'!I$18</f>
        <v>0</v>
      </c>
      <c r="J23" s="88" t="str">
        <f>IF(I23&lt;&gt;0,SUM(I$12:I23)/COUNT(I$12:I23)," ")</f>
        <v xml:space="preserve"> </v>
      </c>
    </row>
    <row r="24" spans="1:10" x14ac:dyDescent="0.25">
      <c r="A24" s="70">
        <v>13</v>
      </c>
      <c r="B24" s="249">
        <f>'Fig13'!E$18</f>
        <v>0</v>
      </c>
      <c r="C24" s="250"/>
      <c r="D24" s="249">
        <f>'Fig13'!F$18</f>
        <v>0</v>
      </c>
      <c r="E24" s="250"/>
      <c r="F24" s="249">
        <f>'Fig13'!G$18</f>
        <v>0</v>
      </c>
      <c r="G24" s="250"/>
      <c r="H24" s="71">
        <f>'Fig13'!H$18</f>
        <v>0</v>
      </c>
      <c r="I24" s="72">
        <f>'Fig13'!I$18</f>
        <v>0</v>
      </c>
      <c r="J24" s="88" t="str">
        <f>IF(I24&lt;&gt;0,SUM(I$12:I24)/COUNT(I$12:I24)," ")</f>
        <v xml:space="preserve"> </v>
      </c>
    </row>
    <row r="25" spans="1:10" x14ac:dyDescent="0.25">
      <c r="A25" s="70">
        <v>14</v>
      </c>
      <c r="B25" s="249">
        <f>'Fig14'!E$18</f>
        <v>0</v>
      </c>
      <c r="C25" s="250"/>
      <c r="D25" s="249">
        <f>'Fig14'!F$18</f>
        <v>0</v>
      </c>
      <c r="E25" s="250"/>
      <c r="F25" s="249">
        <f>'Fig14'!G$18</f>
        <v>0</v>
      </c>
      <c r="G25" s="250"/>
      <c r="H25" s="71">
        <f>'Fig14'!H$18</f>
        <v>0</v>
      </c>
      <c r="I25" s="72">
        <f>'Fig14'!I$18</f>
        <v>0</v>
      </c>
      <c r="J25" s="88" t="str">
        <f>IF(I25&lt;&gt;0,SUM(I$12:I25)/COUNT(I$12:I25)," ")</f>
        <v xml:space="preserve"> </v>
      </c>
    </row>
    <row r="26" spans="1:10" x14ac:dyDescent="0.25">
      <c r="A26" s="70">
        <v>15</v>
      </c>
      <c r="B26" s="249">
        <f>'Fig15'!E$18</f>
        <v>0</v>
      </c>
      <c r="C26" s="250"/>
      <c r="D26" s="249">
        <f>'Fig15'!F$18</f>
        <v>0</v>
      </c>
      <c r="E26" s="250"/>
      <c r="F26" s="249">
        <f>'Fig15'!G$18</f>
        <v>0</v>
      </c>
      <c r="G26" s="250"/>
      <c r="H26" s="71">
        <f>'Fig15'!H$18</f>
        <v>0</v>
      </c>
      <c r="I26" s="72">
        <f>'Fig15'!I$18</f>
        <v>0</v>
      </c>
      <c r="J26" s="88" t="str">
        <f>IF(I26&lt;&gt;0,SUM(I$12:I26)/COUNT(I$12:I26)," ")</f>
        <v xml:space="preserve"> </v>
      </c>
    </row>
    <row r="27" spans="1:10" x14ac:dyDescent="0.25">
      <c r="A27" s="70">
        <v>16</v>
      </c>
      <c r="B27" s="249">
        <f>'Fig16'!E$18</f>
        <v>0</v>
      </c>
      <c r="C27" s="250"/>
      <c r="D27" s="249">
        <f>'Fig16'!F$18</f>
        <v>0</v>
      </c>
      <c r="E27" s="250"/>
      <c r="F27" s="249">
        <f>'Fig16'!G$18</f>
        <v>0</v>
      </c>
      <c r="G27" s="250"/>
      <c r="H27" s="71">
        <f>'Fig16'!H$18</f>
        <v>0</v>
      </c>
      <c r="I27" s="72">
        <f>'Fig16'!I$18</f>
        <v>0</v>
      </c>
      <c r="J27" s="88" t="str">
        <f>IF(I27&lt;&gt;0,SUM(I$12:I27)/COUNT(I$12:I27)," ")</f>
        <v xml:space="preserve"> </v>
      </c>
    </row>
    <row r="28" spans="1:10" x14ac:dyDescent="0.25">
      <c r="A28" s="74"/>
      <c r="B28" s="75"/>
      <c r="C28" s="76"/>
      <c r="D28" s="75"/>
      <c r="E28" s="76"/>
      <c r="F28" s="75"/>
      <c r="G28" s="76"/>
      <c r="H28" s="75"/>
      <c r="I28" s="75"/>
      <c r="J28" s="77" t="str">
        <f>IF(I28&lt;&gt;0,SUM(I$12:I28)/COUNT(I$12:I28)," ")</f>
        <v xml:space="preserve"> </v>
      </c>
    </row>
    <row r="29" spans="1:10" x14ac:dyDescent="0.25">
      <c r="A29" s="61"/>
      <c r="B29" s="78"/>
      <c r="C29" s="79" t="s">
        <v>70</v>
      </c>
      <c r="D29" s="80"/>
      <c r="E29" s="79" t="s">
        <v>70</v>
      </c>
      <c r="F29" s="80"/>
      <c r="G29" s="79" t="s">
        <v>70</v>
      </c>
      <c r="H29" s="81"/>
      <c r="I29" s="62"/>
      <c r="J29" s="63" t="str">
        <f>IF(I29&lt;&gt;0,SUM(I$12:I29)/COUNT(I$12:I29)," ")</f>
        <v xml:space="preserve"> </v>
      </c>
    </row>
    <row r="30" spans="1:10" x14ac:dyDescent="0.25">
      <c r="A30" s="82"/>
      <c r="B30" s="71" t="s">
        <v>71</v>
      </c>
      <c r="C30" s="83" t="s">
        <v>72</v>
      </c>
      <c r="D30" s="76" t="s">
        <v>72</v>
      </c>
      <c r="E30" s="83" t="s">
        <v>72</v>
      </c>
      <c r="F30" s="76" t="s">
        <v>73</v>
      </c>
      <c r="G30" s="83" t="s">
        <v>72</v>
      </c>
      <c r="H30" s="80"/>
      <c r="I30" s="65"/>
      <c r="J30" s="84" t="str">
        <f>IF(I30&lt;&gt;0,SUM(I$12:I30)/COUNT(I$12:I30)," ")</f>
        <v xml:space="preserve"> </v>
      </c>
    </row>
    <row r="31" spans="1:10" x14ac:dyDescent="0.25">
      <c r="A31" s="70">
        <v>17</v>
      </c>
      <c r="B31" s="71">
        <f>'Fig17'!E$18</f>
        <v>0</v>
      </c>
      <c r="C31" s="71">
        <f>'Fig17'!F$18</f>
        <v>0</v>
      </c>
      <c r="D31" s="71">
        <f>'Fig17'!G$18</f>
        <v>0</v>
      </c>
      <c r="E31" s="71">
        <f>'Fig17'!H$18</f>
        <v>0</v>
      </c>
      <c r="F31" s="71">
        <f>'Fig17'!I$18</f>
        <v>0</v>
      </c>
      <c r="G31" s="71">
        <f>'Fig17'!J$18</f>
        <v>0</v>
      </c>
      <c r="H31" s="71">
        <f>'Fig17'!K$18</f>
        <v>0</v>
      </c>
      <c r="I31" s="72">
        <f>'Fig17'!L$18</f>
        <v>0</v>
      </c>
      <c r="J31" s="88" t="str">
        <f>IF(I31&lt;&gt;0,SUM(I$12:I31)/COUNT(I$12:I31)," ")</f>
        <v xml:space="preserve"> </v>
      </c>
    </row>
    <row r="32" spans="1:10" x14ac:dyDescent="0.25">
      <c r="A32" s="70">
        <v>18</v>
      </c>
      <c r="B32" s="71">
        <f>'Fig18'!E$18</f>
        <v>0</v>
      </c>
      <c r="C32" s="71">
        <f>'Fig18'!F$18</f>
        <v>0</v>
      </c>
      <c r="D32" s="71">
        <f>'Fig18'!G$18</f>
        <v>0</v>
      </c>
      <c r="E32" s="71">
        <f>'Fig18'!H$18</f>
        <v>0</v>
      </c>
      <c r="F32" s="71">
        <f>'Fig18'!I$18</f>
        <v>0</v>
      </c>
      <c r="G32" s="71">
        <f>'Fig18'!J$18</f>
        <v>0</v>
      </c>
      <c r="H32" s="71">
        <f>'Fig18'!K$18</f>
        <v>0</v>
      </c>
      <c r="I32" s="72">
        <f>'Fig18'!L$18</f>
        <v>0</v>
      </c>
      <c r="J32" s="88" t="str">
        <f>IF(I32&lt;&gt;0,SUM(I$12:I32)/COUNT(I$12:I32)," ")</f>
        <v xml:space="preserve"> </v>
      </c>
    </row>
    <row r="33" spans="1:10" x14ac:dyDescent="0.25">
      <c r="A33" s="70">
        <v>19</v>
      </c>
      <c r="B33" s="71">
        <f>'Fig19'!E$18</f>
        <v>0</v>
      </c>
      <c r="C33" s="71">
        <f>'Fig19'!F$18</f>
        <v>0</v>
      </c>
      <c r="D33" s="71">
        <f>'Fig19'!G$18</f>
        <v>0</v>
      </c>
      <c r="E33" s="71">
        <f>'Fig19'!H$18</f>
        <v>0</v>
      </c>
      <c r="F33" s="71">
        <f>'Fig19'!I$18</f>
        <v>0</v>
      </c>
      <c r="G33" s="71">
        <f>'Fig19'!J$18</f>
        <v>0</v>
      </c>
      <c r="H33" s="71">
        <f>'Fig19'!K$18</f>
        <v>0</v>
      </c>
      <c r="I33" s="72">
        <f>'Fig19'!L$18</f>
        <v>0</v>
      </c>
      <c r="J33" s="88" t="str">
        <f>IF(I33&lt;&gt;0,SUM(I$12:I33)/COUNT(I$12:I33)," ")</f>
        <v xml:space="preserve"> </v>
      </c>
    </row>
    <row r="34" spans="1:10" x14ac:dyDescent="0.25">
      <c r="A34" s="70">
        <v>20</v>
      </c>
      <c r="B34" s="71">
        <f>'Fig20'!E$18</f>
        <v>0</v>
      </c>
      <c r="C34" s="71">
        <f>'Fig20'!F$18</f>
        <v>0</v>
      </c>
      <c r="D34" s="71">
        <f>'Fig20'!G$18</f>
        <v>0</v>
      </c>
      <c r="E34" s="71">
        <f>'Fig20'!H$18</f>
        <v>0</v>
      </c>
      <c r="F34" s="71">
        <f>'Fig20'!I$18</f>
        <v>0</v>
      </c>
      <c r="G34" s="71">
        <f>'Fig20'!J$18</f>
        <v>0</v>
      </c>
      <c r="H34" s="71">
        <f>'Fig20'!K$18</f>
        <v>0</v>
      </c>
      <c r="I34" s="72">
        <f>'Fig20'!L$18</f>
        <v>0</v>
      </c>
      <c r="J34" s="88" t="str">
        <f>IF(I34&lt;&gt;0,SUM(I$12:I34)/COUNT(I$12:I34)," ")</f>
        <v xml:space="preserve"> </v>
      </c>
    </row>
    <row r="35" spans="1:10" x14ac:dyDescent="0.25">
      <c r="A35" s="70">
        <v>21</v>
      </c>
      <c r="B35" s="71">
        <f>'Fig21'!E$18</f>
        <v>0</v>
      </c>
      <c r="C35" s="71">
        <f>'Fig21'!F$18</f>
        <v>0</v>
      </c>
      <c r="D35" s="71">
        <f>'Fig21'!G$18</f>
        <v>0</v>
      </c>
      <c r="E35" s="71">
        <f>'Fig21'!H$18</f>
        <v>0</v>
      </c>
      <c r="F35" s="71">
        <f>'Fig21'!I$18</f>
        <v>0</v>
      </c>
      <c r="G35" s="71">
        <f>'Fig21'!J$18</f>
        <v>0</v>
      </c>
      <c r="H35" s="71">
        <f>'Fig21'!K$18</f>
        <v>0</v>
      </c>
      <c r="I35" s="72">
        <f>'Fig21'!L$18</f>
        <v>0</v>
      </c>
      <c r="J35" s="88" t="str">
        <f>IF(I35&lt;&gt;0,SUM(I$12:I35)/COUNT(I$12:I35)," ")</f>
        <v xml:space="preserve"> </v>
      </c>
    </row>
    <row r="36" spans="1:10" x14ac:dyDescent="0.25">
      <c r="A36" s="70">
        <v>22</v>
      </c>
      <c r="B36" s="71">
        <f>'Fig22'!E$18</f>
        <v>0</v>
      </c>
      <c r="C36" s="71">
        <f>'Fig22'!F$18</f>
        <v>0</v>
      </c>
      <c r="D36" s="71">
        <f>'Fig22'!G$18</f>
        <v>0</v>
      </c>
      <c r="E36" s="71">
        <f>'Fig22'!H$18</f>
        <v>0</v>
      </c>
      <c r="F36" s="71">
        <f>'Fig22'!I$18</f>
        <v>0</v>
      </c>
      <c r="G36" s="71">
        <f>'Fig22'!J$18</f>
        <v>0</v>
      </c>
      <c r="H36" s="71">
        <f>'Fig22'!K$18</f>
        <v>0</v>
      </c>
      <c r="I36" s="72">
        <f>'Fig22'!L$18</f>
        <v>0</v>
      </c>
      <c r="J36" s="88" t="str">
        <f>IF(I36&lt;&gt;0,SUM(I$12:I36)/COUNT(I$12:I36)," ")</f>
        <v xml:space="preserve"> </v>
      </c>
    </row>
    <row r="37" spans="1:10" x14ac:dyDescent="0.25">
      <c r="A37" s="70">
        <v>23</v>
      </c>
      <c r="B37" s="71">
        <f>'Fig23'!E$18</f>
        <v>0</v>
      </c>
      <c r="C37" s="71">
        <f>'Fig23'!F$18</f>
        <v>0</v>
      </c>
      <c r="D37" s="71">
        <f>'Fig23'!G$18</f>
        <v>0</v>
      </c>
      <c r="E37" s="71">
        <f>'Fig23'!H$18</f>
        <v>0</v>
      </c>
      <c r="F37" s="71">
        <f>'Fig23'!I$18</f>
        <v>0</v>
      </c>
      <c r="G37" s="71">
        <f>'Fig23'!J$18</f>
        <v>0</v>
      </c>
      <c r="H37" s="71">
        <f>'Fig23'!K$18</f>
        <v>0</v>
      </c>
      <c r="I37" s="72">
        <f>'Fig23'!L$18</f>
        <v>0</v>
      </c>
      <c r="J37" s="88" t="str">
        <f>IF(I37&lt;&gt;0,SUM(I$12:I37)/COUNT(I$12:I37)," ")</f>
        <v xml:space="preserve"> </v>
      </c>
    </row>
    <row r="38" spans="1:10" x14ac:dyDescent="0.25">
      <c r="A38" s="70">
        <v>24</v>
      </c>
      <c r="B38" s="71">
        <f>'Fig24'!E$18</f>
        <v>0</v>
      </c>
      <c r="C38" s="71">
        <f>'Fig24'!F$18</f>
        <v>0</v>
      </c>
      <c r="D38" s="71">
        <f>'Fig24'!G$18</f>
        <v>0</v>
      </c>
      <c r="E38" s="71">
        <f>'Fig24'!H$18</f>
        <v>0</v>
      </c>
      <c r="F38" s="71">
        <f>'Fig24'!I$18</f>
        <v>0</v>
      </c>
      <c r="G38" s="71">
        <f>'Fig24'!J$18</f>
        <v>0</v>
      </c>
      <c r="H38" s="71">
        <f>'Fig24'!K$18</f>
        <v>0</v>
      </c>
      <c r="I38" s="72">
        <f>'Fig24'!L$18</f>
        <v>0</v>
      </c>
      <c r="J38" s="88" t="str">
        <f>IF(I38&lt;&gt;0,SUM(I$12:I38)/COUNT(I$12:I38)," ")</f>
        <v xml:space="preserve"> </v>
      </c>
    </row>
    <row r="39" spans="1:10" x14ac:dyDescent="0.25">
      <c r="A39" s="85"/>
      <c r="B39" s="76"/>
      <c r="C39" s="76"/>
      <c r="D39" s="86"/>
      <c r="E39" s="86"/>
      <c r="F39" s="253" t="s">
        <v>74</v>
      </c>
      <c r="G39" s="254"/>
      <c r="H39" s="87">
        <f>SUM(H12:H38)</f>
        <v>0</v>
      </c>
      <c r="I39" s="73">
        <f>SUM(I12:I38)</f>
        <v>0</v>
      </c>
      <c r="J39" s="63"/>
    </row>
    <row r="40" spans="1:10" x14ac:dyDescent="0.25">
      <c r="A40" s="85"/>
      <c r="B40" s="76"/>
      <c r="C40" s="76"/>
      <c r="D40" s="76"/>
      <c r="E40" s="76"/>
      <c r="F40" s="86"/>
      <c r="G40" s="86"/>
      <c r="H40" s="71" t="s">
        <v>75</v>
      </c>
      <c r="I40" s="88">
        <f>I39/24</f>
        <v>0</v>
      </c>
      <c r="J40" s="63"/>
    </row>
    <row r="41" spans="1:10" x14ac:dyDescent="0.25">
      <c r="A41" s="61" t="s">
        <v>76</v>
      </c>
      <c r="B41" s="62"/>
      <c r="C41" s="62"/>
      <c r="D41" s="62"/>
      <c r="E41" s="62"/>
      <c r="F41" s="62"/>
      <c r="G41" s="62"/>
      <c r="H41" s="62"/>
      <c r="I41" s="75"/>
      <c r="J41" s="63"/>
    </row>
    <row r="42" spans="1:10" x14ac:dyDescent="0.25">
      <c r="A42" s="61" t="s">
        <v>77</v>
      </c>
      <c r="B42" s="62"/>
      <c r="C42" s="62"/>
      <c r="D42" s="62"/>
      <c r="E42" s="62"/>
      <c r="F42" s="62"/>
      <c r="G42" s="62"/>
      <c r="H42" s="62"/>
      <c r="I42" s="62"/>
      <c r="J42" s="63"/>
    </row>
    <row r="43" spans="1:10" x14ac:dyDescent="0.25">
      <c r="A43" s="61" t="s">
        <v>78</v>
      </c>
      <c r="B43" s="62"/>
      <c r="C43" s="62"/>
      <c r="D43" s="62"/>
      <c r="E43" s="62"/>
      <c r="F43" s="62"/>
      <c r="G43" s="62"/>
      <c r="H43" s="62"/>
      <c r="I43" s="62"/>
      <c r="J43" s="63"/>
    </row>
    <row r="44" spans="1:10" x14ac:dyDescent="0.25">
      <c r="A44" s="61" t="s">
        <v>79</v>
      </c>
      <c r="B44" s="62"/>
      <c r="C44" s="62"/>
      <c r="D44" s="62"/>
      <c r="E44" s="62"/>
      <c r="F44" s="62"/>
      <c r="G44" s="62"/>
      <c r="H44" s="62"/>
      <c r="I44" s="62"/>
      <c r="J44" s="63"/>
    </row>
    <row r="45" spans="1:10" x14ac:dyDescent="0.25">
      <c r="A45" s="61"/>
      <c r="B45" s="62"/>
      <c r="C45" s="62"/>
      <c r="D45" s="62"/>
      <c r="E45" s="62"/>
      <c r="F45" s="62"/>
      <c r="G45" s="62"/>
      <c r="H45" s="62"/>
      <c r="I45" s="62"/>
      <c r="J45" s="63"/>
    </row>
    <row r="46" spans="1:10" ht="15.75" thickBot="1" x14ac:dyDescent="0.3">
      <c r="A46" s="61"/>
      <c r="B46" s="89" t="s">
        <v>32</v>
      </c>
      <c r="C46" s="62"/>
      <c r="D46" s="62"/>
      <c r="E46" s="62"/>
      <c r="F46" s="62" t="s">
        <v>40</v>
      </c>
      <c r="G46" s="62"/>
      <c r="H46" s="62"/>
      <c r="I46" s="62"/>
      <c r="J46" s="63"/>
    </row>
    <row r="47" spans="1:10" ht="15.75" thickBot="1" x14ac:dyDescent="0.3">
      <c r="A47" s="61"/>
      <c r="B47" s="235" t="str">
        <f>IF(ISBLANK(Résultats!C4),"",Résultats!C4)</f>
        <v/>
      </c>
      <c r="C47" s="236"/>
      <c r="D47" s="62"/>
      <c r="E47" s="62"/>
      <c r="F47" s="237"/>
      <c r="G47" s="238"/>
      <c r="H47" s="239"/>
      <c r="I47" s="62"/>
      <c r="J47" s="63"/>
    </row>
    <row r="48" spans="1:10" x14ac:dyDescent="0.25">
      <c r="A48" s="61"/>
      <c r="B48" s="62"/>
      <c r="C48" s="62"/>
      <c r="D48" s="62"/>
      <c r="E48" s="62"/>
      <c r="F48" s="240"/>
      <c r="G48" s="241"/>
      <c r="H48" s="242"/>
      <c r="I48" s="62"/>
      <c r="J48" s="63"/>
    </row>
    <row r="49" spans="1:10" x14ac:dyDescent="0.25">
      <c r="A49" s="61"/>
      <c r="B49" s="62"/>
      <c r="C49" s="62"/>
      <c r="D49" s="62"/>
      <c r="E49" s="62"/>
      <c r="F49" s="240"/>
      <c r="G49" s="241"/>
      <c r="H49" s="242"/>
      <c r="I49" s="62"/>
      <c r="J49" s="63"/>
    </row>
    <row r="50" spans="1:10" ht="15.75" thickBot="1" x14ac:dyDescent="0.3">
      <c r="A50" s="61"/>
      <c r="B50" s="62"/>
      <c r="C50" s="62"/>
      <c r="D50" s="62"/>
      <c r="E50" s="62"/>
      <c r="F50" s="243"/>
      <c r="G50" s="244"/>
      <c r="H50" s="245"/>
      <c r="I50" s="62"/>
      <c r="J50" s="63"/>
    </row>
    <row r="51" spans="1:10" ht="15.75" thickBot="1" x14ac:dyDescent="0.3">
      <c r="A51" s="179" t="s">
        <v>43</v>
      </c>
      <c r="B51" s="89"/>
      <c r="C51" s="89"/>
      <c r="D51" s="89"/>
      <c r="E51" s="89"/>
      <c r="F51" s="89"/>
      <c r="G51" s="89"/>
      <c r="H51" s="89"/>
      <c r="I51" s="89"/>
      <c r="J51" s="90"/>
    </row>
  </sheetData>
  <sheetProtection algorithmName="SHA-512" hashValue="Z89KluyC7PpA4QJTGYkrasq2roCUG6bfeZ1iHOfQ2RyhkRyV2oK7+Jp204NSxuak4SS1OHZc4PswDueJlxpv5A==" saltValue="ihpW2mKGvM47DEPTa+D8Pw==" spinCount="100000" sheet="1" objects="1" scenarios="1"/>
  <mergeCells count="61">
    <mergeCell ref="C4:G4"/>
    <mergeCell ref="I4:J4"/>
    <mergeCell ref="A1:J1"/>
    <mergeCell ref="B2:G2"/>
    <mergeCell ref="I2:J2"/>
    <mergeCell ref="C3:G3"/>
    <mergeCell ref="I3:J3"/>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 ref="B23:C23"/>
    <mergeCell ref="D23:E23"/>
    <mergeCell ref="F23:G23"/>
    <mergeCell ref="B24:C24"/>
    <mergeCell ref="D24:E24"/>
    <mergeCell ref="F24:G24"/>
    <mergeCell ref="B25:C25"/>
    <mergeCell ref="D25:E25"/>
    <mergeCell ref="F25:G25"/>
    <mergeCell ref="B26:C26"/>
    <mergeCell ref="D26:E26"/>
    <mergeCell ref="F26:G26"/>
    <mergeCell ref="B27:C27"/>
    <mergeCell ref="D27:E27"/>
    <mergeCell ref="F27:G27"/>
    <mergeCell ref="F39:G39"/>
    <mergeCell ref="B47:C47"/>
    <mergeCell ref="F47:H50"/>
  </mergeCells>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01031-D985-4014-A892-E11488C0FBC5}">
  <sheetPr>
    <tabColor rgb="FFFFFF00"/>
  </sheetPr>
  <dimension ref="A1:J51"/>
  <sheetViews>
    <sheetView topLeftCell="A11" workbookViewId="0">
      <selection activeCell="H31" sqref="H31"/>
    </sheetView>
  </sheetViews>
  <sheetFormatPr baseColWidth="10" defaultColWidth="10.7109375" defaultRowHeight="15" x14ac:dyDescent="0.25"/>
  <cols>
    <col min="1" max="1" width="14.42578125" customWidth="1"/>
    <col min="8" max="8" width="17" bestFit="1" customWidth="1"/>
  </cols>
  <sheetData>
    <row r="1" spans="1:10" ht="112.5" customHeight="1" thickBot="1" x14ac:dyDescent="0.3">
      <c r="A1" s="263" t="s">
        <v>55</v>
      </c>
      <c r="B1" s="264"/>
      <c r="C1" s="264"/>
      <c r="D1" s="264"/>
      <c r="E1" s="264"/>
      <c r="F1" s="264"/>
      <c r="G1" s="264"/>
      <c r="H1" s="264"/>
      <c r="I1" s="264"/>
      <c r="J1" s="265"/>
    </row>
    <row r="2" spans="1:10" ht="15.75" thickBot="1" x14ac:dyDescent="0.3">
      <c r="A2" s="17" t="s">
        <v>56</v>
      </c>
      <c r="B2" s="257" t="str">
        <f>IF(ISBLANK(Résultats!A25),"",Résultats!A25)</f>
        <v/>
      </c>
      <c r="C2" s="258"/>
      <c r="D2" s="258"/>
      <c r="E2" s="258"/>
      <c r="F2" s="258"/>
      <c r="G2" s="259"/>
      <c r="H2" s="22" t="s">
        <v>57</v>
      </c>
      <c r="I2" s="255" t="str">
        <f>IF(ISBLANK(Résultats!D25),"",Résultats!D25)</f>
        <v/>
      </c>
      <c r="J2" s="256"/>
    </row>
    <row r="3" spans="1:10" ht="15.75" thickBot="1" x14ac:dyDescent="0.3">
      <c r="A3" s="17" t="s">
        <v>58</v>
      </c>
      <c r="B3" s="22"/>
      <c r="C3" s="255" t="str">
        <f>IF(ISBLANK(Résultats!G25),"",Résultats!G25)</f>
        <v/>
      </c>
      <c r="D3" s="260"/>
      <c r="E3" s="260"/>
      <c r="F3" s="260"/>
      <c r="G3" s="256"/>
      <c r="H3" s="22" t="s">
        <v>59</v>
      </c>
      <c r="I3" s="255" t="str">
        <f>IF(Résultats!F25="X"," moins de 21 ans","")</f>
        <v/>
      </c>
      <c r="J3" s="256"/>
    </row>
    <row r="4" spans="1:10" ht="15.75" thickBot="1" x14ac:dyDescent="0.3">
      <c r="A4" s="17" t="s">
        <v>29</v>
      </c>
      <c r="B4" s="22"/>
      <c r="C4" s="255" t="str">
        <f>IF(ISBLANK(Résultats!C2),"",Résultats!C2)</f>
        <v xml:space="preserve"> </v>
      </c>
      <c r="D4" s="260"/>
      <c r="E4" s="260"/>
      <c r="F4" s="260"/>
      <c r="G4" s="256"/>
      <c r="H4" s="22" t="s">
        <v>60</v>
      </c>
      <c r="I4" s="255" t="str">
        <f>IF(ISBLANK(Résultats!J2),"",Résultats!J2)</f>
        <v/>
      </c>
      <c r="J4" s="256"/>
    </row>
    <row r="5" spans="1:10" x14ac:dyDescent="0.25">
      <c r="A5" s="17" t="s">
        <v>61</v>
      </c>
      <c r="B5" s="22"/>
      <c r="C5" s="22"/>
      <c r="D5" s="22"/>
      <c r="E5" s="22"/>
      <c r="F5" s="22"/>
      <c r="G5" s="22"/>
      <c r="H5" s="22"/>
      <c r="I5" s="22"/>
      <c r="J5" s="18"/>
    </row>
    <row r="6" spans="1:10" x14ac:dyDescent="0.25">
      <c r="A6" s="17" t="s">
        <v>62</v>
      </c>
      <c r="B6" s="22"/>
      <c r="C6" s="22"/>
      <c r="D6" s="22"/>
      <c r="E6" s="22"/>
      <c r="F6" s="22"/>
      <c r="G6" s="22"/>
      <c r="H6" s="22"/>
      <c r="I6" s="22"/>
      <c r="J6" s="18"/>
    </row>
    <row r="7" spans="1:10" x14ac:dyDescent="0.25">
      <c r="A7" s="17" t="s">
        <v>63</v>
      </c>
      <c r="B7" s="22"/>
      <c r="C7" s="22"/>
      <c r="D7" s="22"/>
      <c r="E7" s="22"/>
      <c r="F7" s="22"/>
      <c r="G7" s="22"/>
      <c r="H7" s="22"/>
      <c r="I7" s="22"/>
      <c r="J7" s="18"/>
    </row>
    <row r="8" spans="1:10" x14ac:dyDescent="0.25">
      <c r="A8" s="17" t="s">
        <v>64</v>
      </c>
      <c r="B8" s="22"/>
      <c r="C8" s="22"/>
      <c r="D8" s="22"/>
      <c r="E8" s="22"/>
      <c r="F8" s="22"/>
      <c r="G8" s="22"/>
      <c r="H8" s="22"/>
      <c r="I8" s="22"/>
      <c r="J8" s="18"/>
    </row>
    <row r="9" spans="1:10" x14ac:dyDescent="0.25">
      <c r="A9" s="17" t="s">
        <v>65</v>
      </c>
      <c r="B9" s="22"/>
      <c r="C9" s="22"/>
      <c r="D9" s="22"/>
      <c r="E9" s="22"/>
      <c r="F9" s="22"/>
      <c r="G9" s="22"/>
      <c r="H9" s="22"/>
      <c r="I9" s="22"/>
      <c r="J9" s="18"/>
    </row>
    <row r="10" spans="1:10" x14ac:dyDescent="0.25">
      <c r="A10" s="23" t="s">
        <v>66</v>
      </c>
      <c r="B10" s="24"/>
      <c r="C10" s="24"/>
      <c r="D10" s="24"/>
      <c r="E10" s="24"/>
      <c r="F10" s="24"/>
      <c r="G10" s="24"/>
      <c r="H10" s="24"/>
      <c r="I10" s="24"/>
      <c r="J10" s="18"/>
    </row>
    <row r="11" spans="1:10" ht="60" x14ac:dyDescent="0.25">
      <c r="A11" s="19" t="s">
        <v>67</v>
      </c>
      <c r="B11" s="268" t="s">
        <v>44</v>
      </c>
      <c r="C11" s="269"/>
      <c r="D11" s="268" t="s">
        <v>45</v>
      </c>
      <c r="E11" s="269"/>
      <c r="F11" s="268" t="s">
        <v>46</v>
      </c>
      <c r="G11" s="269"/>
      <c r="H11" s="5" t="s">
        <v>47</v>
      </c>
      <c r="I11" s="36" t="s">
        <v>68</v>
      </c>
      <c r="J11" s="39" t="s">
        <v>69</v>
      </c>
    </row>
    <row r="12" spans="1:10" x14ac:dyDescent="0.25">
      <c r="A12" s="34">
        <v>1</v>
      </c>
      <c r="B12" s="266">
        <f>'Fig1'!E$19</f>
        <v>0</v>
      </c>
      <c r="C12" s="267"/>
      <c r="D12" s="266">
        <f>'Fig1'!F$19</f>
        <v>0</v>
      </c>
      <c r="E12" s="267"/>
      <c r="F12" s="266">
        <f>'Fig1'!G$19</f>
        <v>0</v>
      </c>
      <c r="G12" s="267"/>
      <c r="H12" s="6">
        <f>'Fig1'!H$19</f>
        <v>0</v>
      </c>
      <c r="I12" s="37">
        <f>'Fig1'!I$19</f>
        <v>0</v>
      </c>
      <c r="J12" s="38" t="str">
        <f>IF( I13=0," ",I12)</f>
        <v xml:space="preserve"> </v>
      </c>
    </row>
    <row r="13" spans="1:10" x14ac:dyDescent="0.25">
      <c r="A13" s="34">
        <v>2</v>
      </c>
      <c r="B13" s="266">
        <f>'Fig2'!E$19</f>
        <v>0</v>
      </c>
      <c r="C13" s="267"/>
      <c r="D13" s="266">
        <f>'Fig2'!F$19</f>
        <v>0</v>
      </c>
      <c r="E13" s="267"/>
      <c r="F13" s="266">
        <f>'Fig2'!G$19</f>
        <v>0</v>
      </c>
      <c r="G13" s="267"/>
      <c r="H13" s="6">
        <f>'Fig2'!H$19</f>
        <v>0</v>
      </c>
      <c r="I13" s="37">
        <f>'Fig2'!I$19</f>
        <v>0</v>
      </c>
      <c r="J13" s="38" t="str">
        <f>IF(I13&lt;&gt;0,SUM(I$12:I13)/COUNT(I$12:I13)," ")</f>
        <v xml:space="preserve"> </v>
      </c>
    </row>
    <row r="14" spans="1:10" x14ac:dyDescent="0.25">
      <c r="A14" s="34">
        <v>3</v>
      </c>
      <c r="B14" s="266">
        <f>'Fig3'!E$19</f>
        <v>0</v>
      </c>
      <c r="C14" s="267"/>
      <c r="D14" s="266">
        <f>'Fig3'!F$19</f>
        <v>0</v>
      </c>
      <c r="E14" s="267"/>
      <c r="F14" s="266">
        <f>'Fig3'!G$19</f>
        <v>0</v>
      </c>
      <c r="G14" s="267"/>
      <c r="H14" s="6">
        <f>'Fig3'!H$19</f>
        <v>0</v>
      </c>
      <c r="I14" s="37">
        <f>'Fig3'!I$19</f>
        <v>0</v>
      </c>
      <c r="J14" s="38" t="str">
        <f>IF(I14&lt;&gt;0,SUM(I$12:I14)/COUNT(I$12:I14)," ")</f>
        <v xml:space="preserve"> </v>
      </c>
    </row>
    <row r="15" spans="1:10" x14ac:dyDescent="0.25">
      <c r="A15" s="34">
        <v>4</v>
      </c>
      <c r="B15" s="266">
        <f>'Fig4'!E$19</f>
        <v>0</v>
      </c>
      <c r="C15" s="267"/>
      <c r="D15" s="266">
        <f>'Fig4'!F$19</f>
        <v>0</v>
      </c>
      <c r="E15" s="267"/>
      <c r="F15" s="266">
        <f>'Fig4'!G$19</f>
        <v>0</v>
      </c>
      <c r="G15" s="267"/>
      <c r="H15" s="6">
        <f>'Fig4'!H$19</f>
        <v>0</v>
      </c>
      <c r="I15" s="37">
        <f>'Fig4'!I$19</f>
        <v>0</v>
      </c>
      <c r="J15" s="38" t="str">
        <f>IF(I15&lt;&gt;0,SUM(I$12:I15)/COUNT(I$12:I15)," ")</f>
        <v xml:space="preserve"> </v>
      </c>
    </row>
    <row r="16" spans="1:10" x14ac:dyDescent="0.25">
      <c r="A16" s="34">
        <v>5</v>
      </c>
      <c r="B16" s="266">
        <f>'Fig5'!E$19</f>
        <v>0</v>
      </c>
      <c r="C16" s="267"/>
      <c r="D16" s="266">
        <f>'Fig5'!F$19</f>
        <v>0</v>
      </c>
      <c r="E16" s="267"/>
      <c r="F16" s="266">
        <f>'Fig5'!G$19</f>
        <v>0</v>
      </c>
      <c r="G16" s="267"/>
      <c r="H16" s="6">
        <f>'Fig5'!H$19</f>
        <v>0</v>
      </c>
      <c r="I16" s="37">
        <f>'Fig5'!I$19</f>
        <v>0</v>
      </c>
      <c r="J16" s="38" t="str">
        <f>IF(I16&lt;&gt;0,SUM(I$12:I16)/COUNT(I$12:I16)," ")</f>
        <v xml:space="preserve"> </v>
      </c>
    </row>
    <row r="17" spans="1:10" x14ac:dyDescent="0.25">
      <c r="A17" s="34">
        <v>6</v>
      </c>
      <c r="B17" s="266">
        <f>'Fig6'!E$19</f>
        <v>0</v>
      </c>
      <c r="C17" s="267"/>
      <c r="D17" s="266">
        <f>'Fig6'!F$19</f>
        <v>0</v>
      </c>
      <c r="E17" s="267"/>
      <c r="F17" s="266">
        <f>'Fig6'!G$19</f>
        <v>0</v>
      </c>
      <c r="G17" s="267"/>
      <c r="H17" s="6">
        <f>'Fig6'!H$19</f>
        <v>0</v>
      </c>
      <c r="I17" s="37">
        <f>'Fig6'!I$19</f>
        <v>0</v>
      </c>
      <c r="J17" s="38" t="str">
        <f>IF(I17&lt;&gt;0,SUM(I$12:I17)/COUNT(I$12:I17)," ")</f>
        <v xml:space="preserve"> </v>
      </c>
    </row>
    <row r="18" spans="1:10" x14ac:dyDescent="0.25">
      <c r="A18" s="34">
        <v>7</v>
      </c>
      <c r="B18" s="266">
        <f>'Fig7'!E$19</f>
        <v>0</v>
      </c>
      <c r="C18" s="267"/>
      <c r="D18" s="266">
        <f>'Fig7'!F$19</f>
        <v>0</v>
      </c>
      <c r="E18" s="267"/>
      <c r="F18" s="266">
        <f>'Fig7'!G$19</f>
        <v>0</v>
      </c>
      <c r="G18" s="267"/>
      <c r="H18" s="6">
        <f>'Fig7'!H$19</f>
        <v>0</v>
      </c>
      <c r="I18" s="37">
        <f>'Fig7'!I$19</f>
        <v>0</v>
      </c>
      <c r="J18" s="38" t="str">
        <f>IF(I18&lt;&gt;0,SUM(I$12:I18)/COUNT(I$12:I18)," ")</f>
        <v xml:space="preserve"> </v>
      </c>
    </row>
    <row r="19" spans="1:10" x14ac:dyDescent="0.25">
      <c r="A19" s="34">
        <v>8</v>
      </c>
      <c r="B19" s="266">
        <f>'Fig8'!E$19</f>
        <v>0</v>
      </c>
      <c r="C19" s="267"/>
      <c r="D19" s="266">
        <f>'Fig8'!F$19</f>
        <v>0</v>
      </c>
      <c r="E19" s="267"/>
      <c r="F19" s="266">
        <f>'Fig8'!G$19</f>
        <v>0</v>
      </c>
      <c r="G19" s="267"/>
      <c r="H19" s="6">
        <f>'Fig8'!H$19</f>
        <v>0</v>
      </c>
      <c r="I19" s="37">
        <f>'Fig8'!I$19</f>
        <v>0</v>
      </c>
      <c r="J19" s="38" t="str">
        <f>IF(I19&lt;&gt;0,SUM(I$12:I19)/COUNT(I$12:I19)," ")</f>
        <v xml:space="preserve"> </v>
      </c>
    </row>
    <row r="20" spans="1:10" x14ac:dyDescent="0.25">
      <c r="A20" s="34">
        <v>9</v>
      </c>
      <c r="B20" s="266">
        <f>'Fig9'!E$19</f>
        <v>0</v>
      </c>
      <c r="C20" s="267"/>
      <c r="D20" s="266">
        <f>'Fig9'!F$19</f>
        <v>0</v>
      </c>
      <c r="E20" s="267"/>
      <c r="F20" s="266">
        <f>'Fig9'!G$19</f>
        <v>0</v>
      </c>
      <c r="G20" s="267"/>
      <c r="H20" s="6">
        <f>'Fig9'!H$19</f>
        <v>0</v>
      </c>
      <c r="I20" s="37">
        <f>'Fig9'!I$19</f>
        <v>0</v>
      </c>
      <c r="J20" s="38" t="str">
        <f>IF(I20&lt;&gt;0,SUM(I$12:I20)/COUNT(I$12:I20)," ")</f>
        <v xml:space="preserve"> </v>
      </c>
    </row>
    <row r="21" spans="1:10" x14ac:dyDescent="0.25">
      <c r="A21" s="34">
        <v>10</v>
      </c>
      <c r="B21" s="266">
        <f>'Fig10'!E$19</f>
        <v>0</v>
      </c>
      <c r="C21" s="267"/>
      <c r="D21" s="266">
        <f>'Fig10'!F$19</f>
        <v>0</v>
      </c>
      <c r="E21" s="267"/>
      <c r="F21" s="266">
        <f>'Fig10'!G$19</f>
        <v>0</v>
      </c>
      <c r="G21" s="267"/>
      <c r="H21" s="6">
        <f>'Fig10'!H$19</f>
        <v>0</v>
      </c>
      <c r="I21" s="37">
        <f>'Fig10'!I$19</f>
        <v>0</v>
      </c>
      <c r="J21" s="38" t="str">
        <f>IF(I21&lt;&gt;0,SUM(I$12:I21)/COUNT(I$12:I21)," ")</f>
        <v xml:space="preserve"> </v>
      </c>
    </row>
    <row r="22" spans="1:10" x14ac:dyDescent="0.25">
      <c r="A22" s="34">
        <v>11</v>
      </c>
      <c r="B22" s="266">
        <f>'Fig11'!E$19</f>
        <v>0</v>
      </c>
      <c r="C22" s="267"/>
      <c r="D22" s="266">
        <f>'Fig11'!F$19</f>
        <v>0</v>
      </c>
      <c r="E22" s="267"/>
      <c r="F22" s="266">
        <f>'Fig11'!G$19</f>
        <v>0</v>
      </c>
      <c r="G22" s="267"/>
      <c r="H22" s="6">
        <f>'Fig11'!H$19</f>
        <v>0</v>
      </c>
      <c r="I22" s="37">
        <f>'Fig11'!I$19</f>
        <v>0</v>
      </c>
      <c r="J22" s="38" t="str">
        <f>IF(I22&lt;&gt;0,SUM(I$12:I22)/COUNT(I$12:I22)," ")</f>
        <v xml:space="preserve"> </v>
      </c>
    </row>
    <row r="23" spans="1:10" x14ac:dyDescent="0.25">
      <c r="A23" s="34">
        <v>12</v>
      </c>
      <c r="B23" s="266">
        <f>'Fig12'!E$19</f>
        <v>0</v>
      </c>
      <c r="C23" s="267"/>
      <c r="D23" s="266">
        <f>'Fig12'!F$19</f>
        <v>0</v>
      </c>
      <c r="E23" s="267"/>
      <c r="F23" s="266">
        <f>'Fig12'!G$19</f>
        <v>0</v>
      </c>
      <c r="G23" s="267"/>
      <c r="H23" s="6">
        <f>'Fig12'!H$19</f>
        <v>0</v>
      </c>
      <c r="I23" s="37">
        <f>'Fig12'!I$19</f>
        <v>0</v>
      </c>
      <c r="J23" s="38" t="str">
        <f>IF(I23&lt;&gt;0,SUM(I$12:I23)/COUNT(I$12:I23)," ")</f>
        <v xml:space="preserve"> </v>
      </c>
    </row>
    <row r="24" spans="1:10" x14ac:dyDescent="0.25">
      <c r="A24" s="34">
        <v>13</v>
      </c>
      <c r="B24" s="266">
        <f>'Fig13'!E$19</f>
        <v>0</v>
      </c>
      <c r="C24" s="267"/>
      <c r="D24" s="266">
        <f>'Fig13'!F$19</f>
        <v>0</v>
      </c>
      <c r="E24" s="267"/>
      <c r="F24" s="266">
        <f>'Fig13'!G$19</f>
        <v>0</v>
      </c>
      <c r="G24" s="267"/>
      <c r="H24" s="6">
        <f>'Fig13'!H$19</f>
        <v>0</v>
      </c>
      <c r="I24" s="37">
        <f>'Fig13'!I$19</f>
        <v>0</v>
      </c>
      <c r="J24" s="38" t="str">
        <f>IF(I24&lt;&gt;0,SUM(I$12:I24)/COUNT(I$12:I24)," ")</f>
        <v xml:space="preserve"> </v>
      </c>
    </row>
    <row r="25" spans="1:10" x14ac:dyDescent="0.25">
      <c r="A25" s="34">
        <v>14</v>
      </c>
      <c r="B25" s="266">
        <f>'Fig14'!E$19</f>
        <v>0</v>
      </c>
      <c r="C25" s="267"/>
      <c r="D25" s="266">
        <f>'Fig14'!F$19</f>
        <v>0</v>
      </c>
      <c r="E25" s="267"/>
      <c r="F25" s="266">
        <f>'Fig14'!G$19</f>
        <v>0</v>
      </c>
      <c r="G25" s="267"/>
      <c r="H25" s="6">
        <f>'Fig14'!H$19</f>
        <v>0</v>
      </c>
      <c r="I25" s="37">
        <f>'Fig14'!I$19</f>
        <v>0</v>
      </c>
      <c r="J25" s="38" t="str">
        <f>IF(I25&lt;&gt;0,SUM(I$12:I25)/COUNT(I$12:I25)," ")</f>
        <v xml:space="preserve"> </v>
      </c>
    </row>
    <row r="26" spans="1:10" x14ac:dyDescent="0.25">
      <c r="A26" s="34">
        <v>15</v>
      </c>
      <c r="B26" s="266">
        <f>'Fig15'!E$19</f>
        <v>0</v>
      </c>
      <c r="C26" s="267"/>
      <c r="D26" s="266">
        <f>'Fig15'!F$19</f>
        <v>0</v>
      </c>
      <c r="E26" s="267"/>
      <c r="F26" s="266">
        <f>'Fig15'!G$19</f>
        <v>0</v>
      </c>
      <c r="G26" s="267"/>
      <c r="H26" s="6">
        <f>'Fig15'!H$19</f>
        <v>0</v>
      </c>
      <c r="I26" s="37">
        <f>'Fig15'!I$19</f>
        <v>0</v>
      </c>
      <c r="J26" s="38" t="str">
        <f>IF(I26&lt;&gt;0,SUM(I$12:I26)/COUNT(I$12:I26)," ")</f>
        <v xml:space="preserve"> </v>
      </c>
    </row>
    <row r="27" spans="1:10" x14ac:dyDescent="0.25">
      <c r="A27" s="34">
        <v>16</v>
      </c>
      <c r="B27" s="266">
        <f>'Fig16'!E$19</f>
        <v>0</v>
      </c>
      <c r="C27" s="267"/>
      <c r="D27" s="266">
        <f>'Fig16'!F$19</f>
        <v>0</v>
      </c>
      <c r="E27" s="267"/>
      <c r="F27" s="266">
        <f>'Fig16'!G$19</f>
        <v>0</v>
      </c>
      <c r="G27" s="267"/>
      <c r="H27" s="6">
        <f>'Fig16'!H$19</f>
        <v>0</v>
      </c>
      <c r="I27" s="37">
        <f>'Fig16'!I$19</f>
        <v>0</v>
      </c>
      <c r="J27" s="38" t="str">
        <f>IF(I27&lt;&gt;0,SUM(I$12:I27)/COUNT(I$12:I27)," ")</f>
        <v xml:space="preserve"> </v>
      </c>
    </row>
    <row r="28" spans="1:10" x14ac:dyDescent="0.25">
      <c r="A28" s="35"/>
      <c r="B28" s="26"/>
      <c r="C28" s="91"/>
      <c r="D28" s="26"/>
      <c r="E28" s="91"/>
      <c r="F28" s="26"/>
      <c r="G28" s="91"/>
      <c r="H28" s="26"/>
      <c r="I28" s="40"/>
      <c r="J28" s="40" t="str">
        <f>IF(I28&lt;&gt;0,SUM(I$12:I28)/COUNT(I$12:I28)," ")</f>
        <v xml:space="preserve"> </v>
      </c>
    </row>
    <row r="29" spans="1:10" x14ac:dyDescent="0.25">
      <c r="A29" s="17"/>
      <c r="B29" s="92"/>
      <c r="C29" s="93" t="s">
        <v>70</v>
      </c>
      <c r="D29" s="94"/>
      <c r="E29" s="93" t="s">
        <v>70</v>
      </c>
      <c r="F29" s="94"/>
      <c r="G29" s="93" t="s">
        <v>70</v>
      </c>
      <c r="H29" s="95"/>
      <c r="I29" s="18"/>
      <c r="J29" s="18" t="str">
        <f>IF(I29&lt;&gt;0,SUM(I$12:I29)/COUNT(I$12:I29)," ")</f>
        <v xml:space="preserve"> </v>
      </c>
    </row>
    <row r="30" spans="1:10" x14ac:dyDescent="0.25">
      <c r="A30" s="96"/>
      <c r="B30" s="6" t="s">
        <v>71</v>
      </c>
      <c r="C30" s="97" t="s">
        <v>72</v>
      </c>
      <c r="D30" s="91" t="s">
        <v>72</v>
      </c>
      <c r="E30" s="97" t="s">
        <v>72</v>
      </c>
      <c r="F30" s="91" t="s">
        <v>73</v>
      </c>
      <c r="G30" s="97" t="s">
        <v>72</v>
      </c>
      <c r="H30" s="94"/>
      <c r="I30" s="41"/>
      <c r="J30" s="41" t="str">
        <f>IF(I30&lt;&gt;0,SUM(I$12:I30)/COUNT(I$12:I30)," ")</f>
        <v xml:space="preserve"> </v>
      </c>
    </row>
    <row r="31" spans="1:10" x14ac:dyDescent="0.25">
      <c r="A31" s="34">
        <v>17</v>
      </c>
      <c r="B31" s="6">
        <f>'Fig17'!E$19</f>
        <v>0</v>
      </c>
      <c r="C31" s="6">
        <f>'Fig17'!F$19</f>
        <v>0</v>
      </c>
      <c r="D31" s="6">
        <f>'Fig17'!G$19</f>
        <v>0</v>
      </c>
      <c r="E31" s="6">
        <f>'Fig17'!H$19</f>
        <v>0</v>
      </c>
      <c r="F31" s="6">
        <f>'Fig17'!I$19</f>
        <v>0</v>
      </c>
      <c r="G31" s="6">
        <f>'Fig17'!J$19</f>
        <v>0</v>
      </c>
      <c r="H31" s="6">
        <f>'Fig17'!K$19</f>
        <v>0</v>
      </c>
      <c r="I31" s="37">
        <f>'Fig17'!L$19</f>
        <v>0</v>
      </c>
      <c r="J31" s="38" t="str">
        <f>IF(I31&lt;&gt;0,SUM(I$12:I31)/COUNT(I$12:I31)," ")</f>
        <v xml:space="preserve"> </v>
      </c>
    </row>
    <row r="32" spans="1:10" x14ac:dyDescent="0.25">
      <c r="A32" s="34">
        <v>18</v>
      </c>
      <c r="B32" s="6">
        <f>'Fig18'!E$19</f>
        <v>0</v>
      </c>
      <c r="C32" s="6">
        <f>'Fig18'!F$19</f>
        <v>0</v>
      </c>
      <c r="D32" s="6">
        <f>'Fig18'!G$19</f>
        <v>0</v>
      </c>
      <c r="E32" s="6">
        <f>'Fig18'!H$19</f>
        <v>0</v>
      </c>
      <c r="F32" s="6">
        <f>'Fig18'!I$19</f>
        <v>0</v>
      </c>
      <c r="G32" s="6">
        <f>'Fig18'!J$19</f>
        <v>0</v>
      </c>
      <c r="H32" s="6">
        <f>'Fig18'!K$19</f>
        <v>0</v>
      </c>
      <c r="I32" s="37">
        <f>'Fig18'!L$19</f>
        <v>0</v>
      </c>
      <c r="J32" s="38" t="str">
        <f>IF(I32&lt;&gt;0,SUM(I$12:I32)/COUNT(I$12:I32)," ")</f>
        <v xml:space="preserve"> </v>
      </c>
    </row>
    <row r="33" spans="1:10" x14ac:dyDescent="0.25">
      <c r="A33" s="34">
        <v>19</v>
      </c>
      <c r="B33" s="6">
        <f>'Fig19'!E$19</f>
        <v>0</v>
      </c>
      <c r="C33" s="6">
        <f>'Fig19'!F$19</f>
        <v>0</v>
      </c>
      <c r="D33" s="6">
        <f>'Fig19'!G$19</f>
        <v>0</v>
      </c>
      <c r="E33" s="6">
        <f>'Fig19'!H$19</f>
        <v>0</v>
      </c>
      <c r="F33" s="6">
        <f>'Fig19'!I$19</f>
        <v>0</v>
      </c>
      <c r="G33" s="6">
        <f>'Fig19'!J$19</f>
        <v>0</v>
      </c>
      <c r="H33" s="6">
        <f>'Fig19'!K$19</f>
        <v>0</v>
      </c>
      <c r="I33" s="37">
        <f>'Fig19'!L$19</f>
        <v>0</v>
      </c>
      <c r="J33" s="38" t="str">
        <f>IF(I33&lt;&gt;0,SUM(I$12:I33)/COUNT(I$12:I33)," ")</f>
        <v xml:space="preserve"> </v>
      </c>
    </row>
    <row r="34" spans="1:10" x14ac:dyDescent="0.25">
      <c r="A34" s="34">
        <v>20</v>
      </c>
      <c r="B34" s="6">
        <f>'Fig20'!E$19</f>
        <v>0</v>
      </c>
      <c r="C34" s="6">
        <f>'Fig20'!F$19</f>
        <v>0</v>
      </c>
      <c r="D34" s="6">
        <f>'Fig20'!G$19</f>
        <v>0</v>
      </c>
      <c r="E34" s="6">
        <f>'Fig20'!H$19</f>
        <v>0</v>
      </c>
      <c r="F34" s="6">
        <f>'Fig20'!I$19</f>
        <v>0</v>
      </c>
      <c r="G34" s="6">
        <f>'Fig20'!J$19</f>
        <v>0</v>
      </c>
      <c r="H34" s="6">
        <f>'Fig20'!K$19</f>
        <v>0</v>
      </c>
      <c r="I34" s="37">
        <f>'Fig20'!L$19</f>
        <v>0</v>
      </c>
      <c r="J34" s="38" t="str">
        <f>IF(I34&lt;&gt;0,SUM(I$12:I34)/COUNT(I$12:I34)," ")</f>
        <v xml:space="preserve"> </v>
      </c>
    </row>
    <row r="35" spans="1:10" x14ac:dyDescent="0.25">
      <c r="A35" s="34">
        <v>21</v>
      </c>
      <c r="B35" s="6">
        <f>'Fig21'!E$19</f>
        <v>0</v>
      </c>
      <c r="C35" s="6">
        <f>'Fig21'!F$19</f>
        <v>0</v>
      </c>
      <c r="D35" s="6">
        <f>'Fig21'!G$19</f>
        <v>0</v>
      </c>
      <c r="E35" s="6">
        <f>'Fig21'!H$19</f>
        <v>0</v>
      </c>
      <c r="F35" s="6">
        <f>'Fig21'!I$19</f>
        <v>0</v>
      </c>
      <c r="G35" s="6">
        <f>'Fig21'!J$19</f>
        <v>0</v>
      </c>
      <c r="H35" s="6">
        <f>'Fig21'!K$19</f>
        <v>0</v>
      </c>
      <c r="I35" s="37">
        <f>'Fig21'!L$19</f>
        <v>0</v>
      </c>
      <c r="J35" s="38" t="str">
        <f>IF(I35&lt;&gt;0,SUM(I$12:I35)/COUNT(I$12:I35)," ")</f>
        <v xml:space="preserve"> </v>
      </c>
    </row>
    <row r="36" spans="1:10" x14ac:dyDescent="0.25">
      <c r="A36" s="34">
        <v>22</v>
      </c>
      <c r="B36" s="6">
        <f>'Fig22'!E$19</f>
        <v>0</v>
      </c>
      <c r="C36" s="6">
        <f>'Fig22'!F$19</f>
        <v>0</v>
      </c>
      <c r="D36" s="6">
        <f>'Fig22'!G$19</f>
        <v>0</v>
      </c>
      <c r="E36" s="6">
        <f>'Fig22'!H$19</f>
        <v>0</v>
      </c>
      <c r="F36" s="6">
        <f>'Fig22'!I$19</f>
        <v>0</v>
      </c>
      <c r="G36" s="6">
        <f>'Fig22'!J$19</f>
        <v>0</v>
      </c>
      <c r="H36" s="6">
        <f>'Fig22'!K$19</f>
        <v>0</v>
      </c>
      <c r="I36" s="37">
        <f>'Fig22'!L$19</f>
        <v>0</v>
      </c>
      <c r="J36" s="38" t="str">
        <f>IF(I36&lt;&gt;0,SUM(I$12:I36)/COUNT(I$12:I36)," ")</f>
        <v xml:space="preserve"> </v>
      </c>
    </row>
    <row r="37" spans="1:10" x14ac:dyDescent="0.25">
      <c r="A37" s="34">
        <v>23</v>
      </c>
      <c r="B37" s="6">
        <f>'Fig23'!E$19</f>
        <v>0</v>
      </c>
      <c r="C37" s="6">
        <f>'Fig23'!F$19</f>
        <v>0</v>
      </c>
      <c r="D37" s="6">
        <f>'Fig23'!G$19</f>
        <v>0</v>
      </c>
      <c r="E37" s="6">
        <f>'Fig23'!H$19</f>
        <v>0</v>
      </c>
      <c r="F37" s="6">
        <f>'Fig23'!I$19</f>
        <v>0</v>
      </c>
      <c r="G37" s="6">
        <f>'Fig23'!J$19</f>
        <v>0</v>
      </c>
      <c r="H37" s="6">
        <f>'Fig23'!K$19</f>
        <v>0</v>
      </c>
      <c r="I37" s="37">
        <f>'Fig23'!L$19</f>
        <v>0</v>
      </c>
      <c r="J37" s="38" t="str">
        <f>IF(I37&lt;&gt;0,SUM(I$12:I37)/COUNT(I$12:I37)," ")</f>
        <v xml:space="preserve"> </v>
      </c>
    </row>
    <row r="38" spans="1:10" x14ac:dyDescent="0.25">
      <c r="A38" s="34">
        <v>24</v>
      </c>
      <c r="B38" s="6">
        <f>'Fig24'!E$19</f>
        <v>0</v>
      </c>
      <c r="C38" s="6">
        <f>'Fig24'!F$19</f>
        <v>0</v>
      </c>
      <c r="D38" s="6">
        <f>'Fig24'!G$19</f>
        <v>0</v>
      </c>
      <c r="E38" s="6">
        <f>'Fig24'!H$19</f>
        <v>0</v>
      </c>
      <c r="F38" s="6">
        <f>'Fig24'!I$19</f>
        <v>0</v>
      </c>
      <c r="G38" s="6">
        <f>'Fig24'!J$19</f>
        <v>0</v>
      </c>
      <c r="H38" s="6">
        <f>'Fig24'!K$19</f>
        <v>0</v>
      </c>
      <c r="I38" s="37">
        <f>'Fig24'!L$19</f>
        <v>0</v>
      </c>
      <c r="J38" s="38" t="str">
        <f>IF(I38&lt;&gt;0,SUM(I$12:I38)/COUNT(I$12:I38)," ")</f>
        <v xml:space="preserve"> </v>
      </c>
    </row>
    <row r="39" spans="1:10" x14ac:dyDescent="0.25">
      <c r="A39" s="35"/>
      <c r="B39" s="26"/>
      <c r="C39" s="26"/>
      <c r="D39" s="26"/>
      <c r="E39" s="25"/>
      <c r="F39" s="270" t="s">
        <v>74</v>
      </c>
      <c r="G39" s="271"/>
      <c r="H39" s="154">
        <f>SUM(H12:H38)</f>
        <v>0</v>
      </c>
      <c r="I39" s="37">
        <f>SUM(I12:I38)</f>
        <v>0</v>
      </c>
      <c r="J39" s="18"/>
    </row>
    <row r="40" spans="1:10" x14ac:dyDescent="0.25">
      <c r="A40" s="17"/>
      <c r="B40" s="22"/>
      <c r="C40" s="22"/>
      <c r="D40" s="22"/>
      <c r="E40" s="22"/>
      <c r="F40" s="26"/>
      <c r="G40" s="25"/>
      <c r="H40" s="6" t="s">
        <v>75</v>
      </c>
      <c r="I40" s="38">
        <f>I39/24</f>
        <v>0</v>
      </c>
      <c r="J40" s="18"/>
    </row>
    <row r="41" spans="1:10" x14ac:dyDescent="0.25">
      <c r="A41" s="17" t="s">
        <v>76</v>
      </c>
      <c r="B41" s="22"/>
      <c r="C41" s="22"/>
      <c r="D41" s="22"/>
      <c r="E41" s="22"/>
      <c r="F41" s="22"/>
      <c r="G41" s="22"/>
      <c r="H41" s="22"/>
      <c r="I41" s="26"/>
      <c r="J41" s="18"/>
    </row>
    <row r="42" spans="1:10" x14ac:dyDescent="0.25">
      <c r="A42" s="17" t="s">
        <v>77</v>
      </c>
      <c r="B42" s="22"/>
      <c r="C42" s="22"/>
      <c r="D42" s="22"/>
      <c r="E42" s="22"/>
      <c r="F42" s="22"/>
      <c r="G42" s="22"/>
      <c r="H42" s="22"/>
      <c r="I42" s="22"/>
      <c r="J42" s="18"/>
    </row>
    <row r="43" spans="1:10" x14ac:dyDescent="0.25">
      <c r="A43" s="17" t="s">
        <v>78</v>
      </c>
      <c r="B43" s="22"/>
      <c r="C43" s="22"/>
      <c r="D43" s="22"/>
      <c r="E43" s="22"/>
      <c r="F43" s="22"/>
      <c r="G43" s="22"/>
      <c r="H43" s="22"/>
      <c r="I43" s="22"/>
      <c r="J43" s="18"/>
    </row>
    <row r="44" spans="1:10" x14ac:dyDescent="0.25">
      <c r="A44" s="17" t="s">
        <v>79</v>
      </c>
      <c r="B44" s="22"/>
      <c r="C44" s="22"/>
      <c r="D44" s="22"/>
      <c r="E44" s="22"/>
      <c r="F44" s="22"/>
      <c r="G44" s="22"/>
      <c r="H44" s="22"/>
      <c r="I44" s="22"/>
      <c r="J44" s="18"/>
    </row>
    <row r="45" spans="1:10" x14ac:dyDescent="0.25">
      <c r="A45" s="17"/>
      <c r="B45" s="22"/>
      <c r="C45" s="22"/>
      <c r="D45" s="22"/>
      <c r="E45" s="22"/>
      <c r="F45" s="22"/>
      <c r="G45" s="22"/>
      <c r="H45" s="22"/>
      <c r="I45" s="22"/>
      <c r="J45" s="18"/>
    </row>
    <row r="46" spans="1:10" ht="15.75" thickBot="1" x14ac:dyDescent="0.3">
      <c r="A46" s="17"/>
      <c r="B46" s="20" t="s">
        <v>32</v>
      </c>
      <c r="C46" s="22"/>
      <c r="D46" s="22"/>
      <c r="E46" s="22"/>
      <c r="F46" s="22" t="s">
        <v>40</v>
      </c>
      <c r="G46" s="22"/>
      <c r="H46" s="22"/>
      <c r="I46" s="22"/>
      <c r="J46" s="18"/>
    </row>
    <row r="47" spans="1:10" ht="15.75" thickBot="1" x14ac:dyDescent="0.3">
      <c r="A47" s="17"/>
      <c r="B47" s="261" t="str">
        <f>IF(ISBLANK(Résultats!C4),"",Résultats!C4)</f>
        <v/>
      </c>
      <c r="C47" s="262"/>
      <c r="D47" s="22"/>
      <c r="E47" s="22"/>
      <c r="F47" s="201"/>
      <c r="G47" s="202"/>
      <c r="H47" s="203"/>
      <c r="I47" s="22"/>
      <c r="J47" s="18"/>
    </row>
    <row r="48" spans="1:10" x14ac:dyDescent="0.25">
      <c r="A48" s="17"/>
      <c r="B48" s="22"/>
      <c r="C48" s="22"/>
      <c r="D48" s="22"/>
      <c r="E48" s="22"/>
      <c r="F48" s="204"/>
      <c r="G48" s="205"/>
      <c r="H48" s="206"/>
      <c r="I48" s="22"/>
      <c r="J48" s="18"/>
    </row>
    <row r="49" spans="1:10" x14ac:dyDescent="0.25">
      <c r="A49" s="17"/>
      <c r="B49" s="22"/>
      <c r="C49" s="22"/>
      <c r="D49" s="22"/>
      <c r="E49" s="22"/>
      <c r="F49" s="204"/>
      <c r="G49" s="205"/>
      <c r="H49" s="206"/>
      <c r="I49" s="22"/>
      <c r="J49" s="18"/>
    </row>
    <row r="50" spans="1:10" ht="15.75" thickBot="1" x14ac:dyDescent="0.3">
      <c r="A50" s="17"/>
      <c r="B50" s="22"/>
      <c r="C50" s="22"/>
      <c r="D50" s="22"/>
      <c r="E50" s="22"/>
      <c r="F50" s="207"/>
      <c r="G50" s="208"/>
      <c r="H50" s="209"/>
      <c r="I50" s="22"/>
      <c r="J50" s="18"/>
    </row>
    <row r="51" spans="1:10" ht="15.75" thickBot="1" x14ac:dyDescent="0.3">
      <c r="A51" s="182" t="s">
        <v>43</v>
      </c>
      <c r="B51" s="20"/>
      <c r="C51" s="20"/>
      <c r="D51" s="20"/>
      <c r="E51" s="20"/>
      <c r="F51" s="20"/>
      <c r="G51" s="20"/>
      <c r="H51" s="20"/>
      <c r="I51" s="20"/>
      <c r="J51" s="21"/>
    </row>
  </sheetData>
  <sheetProtection algorithmName="SHA-512" hashValue="PjF5VRxW4EJ5uF/BWUl0KAURhJnlF4l9Monlt5lex9xE628uogUqPR2gd7MlFei8+Z8GqLT/v8nNd81lg4fKOQ==" saltValue="GKJfFclVG11fuQZpT7M02g==" spinCount="100000" sheet="1" objects="1" scenarios="1"/>
  <mergeCells count="61">
    <mergeCell ref="C4:G4"/>
    <mergeCell ref="I4:J4"/>
    <mergeCell ref="A1:J1"/>
    <mergeCell ref="B2:G2"/>
    <mergeCell ref="I2:J2"/>
    <mergeCell ref="C3:G3"/>
    <mergeCell ref="I3:J3"/>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 ref="B23:C23"/>
    <mergeCell ref="D23:E23"/>
    <mergeCell ref="F23:G23"/>
    <mergeCell ref="B24:C24"/>
    <mergeCell ref="D24:E24"/>
    <mergeCell ref="F24:G24"/>
    <mergeCell ref="B25:C25"/>
    <mergeCell ref="D25:E25"/>
    <mergeCell ref="F25:G25"/>
    <mergeCell ref="B26:C26"/>
    <mergeCell ref="D26:E26"/>
    <mergeCell ref="F26:G26"/>
    <mergeCell ref="B27:C27"/>
    <mergeCell ref="D27:E27"/>
    <mergeCell ref="F27:G27"/>
    <mergeCell ref="F39:G39"/>
    <mergeCell ref="B47:C47"/>
    <mergeCell ref="F47:H50"/>
  </mergeCells>
  <pageMargins left="0.7" right="0.7" top="0.75" bottom="0.75" header="0.3" footer="0.3"/>
  <pageSetup paperSize="9"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9FE70-37A4-4D7F-A37B-94491E36EDBD}">
  <sheetPr>
    <tabColor rgb="FFFF0000"/>
  </sheetPr>
  <dimension ref="A1:J51"/>
  <sheetViews>
    <sheetView topLeftCell="A10" workbookViewId="0">
      <selection activeCell="H31" sqref="H31"/>
    </sheetView>
  </sheetViews>
  <sheetFormatPr baseColWidth="10" defaultColWidth="10.7109375" defaultRowHeight="15" x14ac:dyDescent="0.25"/>
  <cols>
    <col min="1" max="1" width="14.42578125" customWidth="1"/>
    <col min="8" max="8" width="17" bestFit="1" customWidth="1"/>
  </cols>
  <sheetData>
    <row r="1" spans="1:10" ht="112.5" customHeight="1" thickBot="1" x14ac:dyDescent="0.3">
      <c r="A1" s="280" t="s">
        <v>55</v>
      </c>
      <c r="B1" s="281"/>
      <c r="C1" s="281"/>
      <c r="D1" s="281"/>
      <c r="E1" s="281"/>
      <c r="F1" s="281"/>
      <c r="G1" s="281"/>
      <c r="H1" s="281"/>
      <c r="I1" s="281"/>
      <c r="J1" s="282"/>
    </row>
    <row r="2" spans="1:10" ht="15.75" thickBot="1" x14ac:dyDescent="0.3">
      <c r="A2" s="98" t="s">
        <v>56</v>
      </c>
      <c r="B2" s="274" t="str">
        <f>IF(ISBLANK(Résultats!A26),"",Résultats!A26)</f>
        <v/>
      </c>
      <c r="C2" s="275"/>
      <c r="D2" s="275"/>
      <c r="E2" s="275"/>
      <c r="F2" s="275"/>
      <c r="G2" s="276"/>
      <c r="H2" s="99" t="s">
        <v>57</v>
      </c>
      <c r="I2" s="272" t="str">
        <f>IF(ISBLANK(Résultats!D26),"",Résultats!D26)</f>
        <v/>
      </c>
      <c r="J2" s="273"/>
    </row>
    <row r="3" spans="1:10" ht="15.75" thickBot="1" x14ac:dyDescent="0.3">
      <c r="A3" s="98" t="s">
        <v>58</v>
      </c>
      <c r="B3" s="99"/>
      <c r="C3" s="272" t="str">
        <f>IF(ISBLANK(Résultats!G26),"",Résultats!G26)</f>
        <v/>
      </c>
      <c r="D3" s="277"/>
      <c r="E3" s="277"/>
      <c r="F3" s="277"/>
      <c r="G3" s="273"/>
      <c r="H3" s="99" t="s">
        <v>59</v>
      </c>
      <c r="I3" s="272" t="str">
        <f>IF(Résultats!F26="X"," moins de 21 ans","")</f>
        <v/>
      </c>
      <c r="J3" s="273"/>
    </row>
    <row r="4" spans="1:10" ht="15.75" thickBot="1" x14ac:dyDescent="0.3">
      <c r="A4" s="98" t="s">
        <v>29</v>
      </c>
      <c r="B4" s="99"/>
      <c r="C4" s="272" t="str">
        <f>IF(ISBLANK(Résultats!C2),"",Résultats!C2)</f>
        <v xml:space="preserve"> </v>
      </c>
      <c r="D4" s="277"/>
      <c r="E4" s="277"/>
      <c r="F4" s="277"/>
      <c r="G4" s="273"/>
      <c r="H4" s="99" t="s">
        <v>60</v>
      </c>
      <c r="I4" s="272" t="str">
        <f>IF(ISBLANK(Résultats!J2),"",Résultats!J2)</f>
        <v/>
      </c>
      <c r="J4" s="273"/>
    </row>
    <row r="5" spans="1:10" x14ac:dyDescent="0.25">
      <c r="A5" s="98" t="s">
        <v>61</v>
      </c>
      <c r="B5" s="99"/>
      <c r="C5" s="99"/>
      <c r="D5" s="99"/>
      <c r="E5" s="99"/>
      <c r="F5" s="99"/>
      <c r="G5" s="99"/>
      <c r="H5" s="99"/>
      <c r="I5" s="99"/>
      <c r="J5" s="100"/>
    </row>
    <row r="6" spans="1:10" x14ac:dyDescent="0.25">
      <c r="A6" s="98" t="s">
        <v>62</v>
      </c>
      <c r="B6" s="99"/>
      <c r="C6" s="99"/>
      <c r="D6" s="99"/>
      <c r="E6" s="99"/>
      <c r="F6" s="99"/>
      <c r="G6" s="99"/>
      <c r="H6" s="99"/>
      <c r="I6" s="99"/>
      <c r="J6" s="100"/>
    </row>
    <row r="7" spans="1:10" x14ac:dyDescent="0.25">
      <c r="A7" s="98" t="s">
        <v>63</v>
      </c>
      <c r="B7" s="99"/>
      <c r="C7" s="99"/>
      <c r="D7" s="99"/>
      <c r="E7" s="99"/>
      <c r="F7" s="99"/>
      <c r="G7" s="99"/>
      <c r="H7" s="99"/>
      <c r="I7" s="99"/>
      <c r="J7" s="100"/>
    </row>
    <row r="8" spans="1:10" x14ac:dyDescent="0.25">
      <c r="A8" s="98" t="s">
        <v>64</v>
      </c>
      <c r="B8" s="99"/>
      <c r="C8" s="99"/>
      <c r="D8" s="99"/>
      <c r="E8" s="99"/>
      <c r="F8" s="99"/>
      <c r="G8" s="99"/>
      <c r="H8" s="99"/>
      <c r="I8" s="99"/>
      <c r="J8" s="100"/>
    </row>
    <row r="9" spans="1:10" x14ac:dyDescent="0.25">
      <c r="A9" s="98" t="s">
        <v>65</v>
      </c>
      <c r="B9" s="99"/>
      <c r="C9" s="99"/>
      <c r="D9" s="99"/>
      <c r="E9" s="99"/>
      <c r="F9" s="99"/>
      <c r="G9" s="99"/>
      <c r="H9" s="99"/>
      <c r="I9" s="99"/>
      <c r="J9" s="100"/>
    </row>
    <row r="10" spans="1:10" x14ac:dyDescent="0.25">
      <c r="A10" s="101" t="s">
        <v>66</v>
      </c>
      <c r="B10" s="102"/>
      <c r="C10" s="102"/>
      <c r="D10" s="102"/>
      <c r="E10" s="102"/>
      <c r="F10" s="102"/>
      <c r="G10" s="102"/>
      <c r="H10" s="102"/>
      <c r="I10" s="102"/>
      <c r="J10" s="100"/>
    </row>
    <row r="11" spans="1:10" ht="60" x14ac:dyDescent="0.25">
      <c r="A11" s="103" t="s">
        <v>67</v>
      </c>
      <c r="B11" s="283" t="s">
        <v>44</v>
      </c>
      <c r="C11" s="284"/>
      <c r="D11" s="283" t="s">
        <v>45</v>
      </c>
      <c r="E11" s="284"/>
      <c r="F11" s="283" t="s">
        <v>46</v>
      </c>
      <c r="G11" s="284"/>
      <c r="H11" s="104" t="s">
        <v>47</v>
      </c>
      <c r="I11" s="105" t="s">
        <v>68</v>
      </c>
      <c r="J11" s="106" t="s">
        <v>69</v>
      </c>
    </row>
    <row r="12" spans="1:10" x14ac:dyDescent="0.25">
      <c r="A12" s="107">
        <v>1</v>
      </c>
      <c r="B12" s="285">
        <f>'Fig1'!E$20</f>
        <v>0</v>
      </c>
      <c r="C12" s="286"/>
      <c r="D12" s="285">
        <f>'Fig1'!F$20</f>
        <v>0</v>
      </c>
      <c r="E12" s="286"/>
      <c r="F12" s="285">
        <f>'Fig1'!G$20</f>
        <v>0</v>
      </c>
      <c r="G12" s="286"/>
      <c r="H12" s="108">
        <f>'Fig1'!H$20</f>
        <v>0</v>
      </c>
      <c r="I12" s="108">
        <f>'Fig1'!I$20</f>
        <v>0</v>
      </c>
      <c r="J12" s="121" t="str">
        <f>IF( I13=0," ",I12)</f>
        <v xml:space="preserve"> </v>
      </c>
    </row>
    <row r="13" spans="1:10" x14ac:dyDescent="0.25">
      <c r="A13" s="107">
        <v>2</v>
      </c>
      <c r="B13" s="285">
        <f>'Fig2'!E$20</f>
        <v>0</v>
      </c>
      <c r="C13" s="286"/>
      <c r="D13" s="285">
        <f>'Fig2'!F$20</f>
        <v>0</v>
      </c>
      <c r="E13" s="286"/>
      <c r="F13" s="285">
        <f>'Fig2'!G$20</f>
        <v>0</v>
      </c>
      <c r="G13" s="286"/>
      <c r="H13" s="108">
        <f>'Fig2'!H$20</f>
        <v>0</v>
      </c>
      <c r="I13" s="108">
        <f>'Fig2'!I$20</f>
        <v>0</v>
      </c>
      <c r="J13" s="121" t="str">
        <f>IF(I13&lt;&gt;0,SUM(I$12:I13)/COUNT(I$12:I13)," ")</f>
        <v xml:space="preserve"> </v>
      </c>
    </row>
    <row r="14" spans="1:10" x14ac:dyDescent="0.25">
      <c r="A14" s="107">
        <v>3</v>
      </c>
      <c r="B14" s="285">
        <f>'Fig3'!E$20</f>
        <v>0</v>
      </c>
      <c r="C14" s="286"/>
      <c r="D14" s="285">
        <f>'Fig3'!F$20</f>
        <v>0</v>
      </c>
      <c r="E14" s="286"/>
      <c r="F14" s="285">
        <f>'Fig3'!G$20</f>
        <v>0</v>
      </c>
      <c r="G14" s="286"/>
      <c r="H14" s="108">
        <f>'Fig3'!H$20</f>
        <v>0</v>
      </c>
      <c r="I14" s="108">
        <f>'Fig3'!I$20</f>
        <v>0</v>
      </c>
      <c r="J14" s="121" t="str">
        <f>IF(I14&lt;&gt;0,SUM(I$12:I14)/COUNT(I$12:I14)," ")</f>
        <v xml:space="preserve"> </v>
      </c>
    </row>
    <row r="15" spans="1:10" x14ac:dyDescent="0.25">
      <c r="A15" s="107">
        <v>4</v>
      </c>
      <c r="B15" s="285">
        <f>'Fig4'!E$20</f>
        <v>0</v>
      </c>
      <c r="C15" s="286"/>
      <c r="D15" s="285">
        <f>'Fig4'!F$20</f>
        <v>0</v>
      </c>
      <c r="E15" s="286"/>
      <c r="F15" s="285">
        <f>'Fig4'!G$20</f>
        <v>0</v>
      </c>
      <c r="G15" s="286"/>
      <c r="H15" s="108">
        <f>'Fig4'!H$20</f>
        <v>0</v>
      </c>
      <c r="I15" s="108">
        <f>'Fig4'!I$20</f>
        <v>0</v>
      </c>
      <c r="J15" s="121" t="str">
        <f>IF(I15&lt;&gt;0,SUM(I$12:I15)/COUNT(I$12:I15)," ")</f>
        <v xml:space="preserve"> </v>
      </c>
    </row>
    <row r="16" spans="1:10" x14ac:dyDescent="0.25">
      <c r="A16" s="107">
        <v>5</v>
      </c>
      <c r="B16" s="285">
        <f>'Fig5'!E$20</f>
        <v>0</v>
      </c>
      <c r="C16" s="286"/>
      <c r="D16" s="285">
        <f>'Fig5'!F$20</f>
        <v>0</v>
      </c>
      <c r="E16" s="286"/>
      <c r="F16" s="285">
        <f>'Fig5'!G$20</f>
        <v>0</v>
      </c>
      <c r="G16" s="286"/>
      <c r="H16" s="108">
        <f>'Fig5'!H$20</f>
        <v>0</v>
      </c>
      <c r="I16" s="108">
        <f>'Fig5'!I$20</f>
        <v>0</v>
      </c>
      <c r="J16" s="121" t="str">
        <f>IF(I16&lt;&gt;0,SUM(I$12:I16)/COUNT(I$12:I16)," ")</f>
        <v xml:space="preserve"> </v>
      </c>
    </row>
    <row r="17" spans="1:10" x14ac:dyDescent="0.25">
      <c r="A17" s="107">
        <v>6</v>
      </c>
      <c r="B17" s="285">
        <f>'Fig6'!E$20</f>
        <v>0</v>
      </c>
      <c r="C17" s="286"/>
      <c r="D17" s="285">
        <f>'Fig6'!F$20</f>
        <v>0</v>
      </c>
      <c r="E17" s="286"/>
      <c r="F17" s="285">
        <f>'Fig6'!G$20</f>
        <v>0</v>
      </c>
      <c r="G17" s="286"/>
      <c r="H17" s="108">
        <f>'Fig6'!H$20</f>
        <v>0</v>
      </c>
      <c r="I17" s="108">
        <f>'Fig6'!I$20</f>
        <v>0</v>
      </c>
      <c r="J17" s="121" t="str">
        <f>IF(I17&lt;&gt;0,SUM(I$12:I17)/COUNT(I$12:I17)," ")</f>
        <v xml:space="preserve"> </v>
      </c>
    </row>
    <row r="18" spans="1:10" x14ac:dyDescent="0.25">
      <c r="A18" s="107">
        <v>7</v>
      </c>
      <c r="B18" s="285">
        <f>'Fig7'!E$20</f>
        <v>0</v>
      </c>
      <c r="C18" s="286"/>
      <c r="D18" s="285">
        <f>'Fig7'!F$20</f>
        <v>0</v>
      </c>
      <c r="E18" s="286"/>
      <c r="F18" s="285">
        <f>'Fig7'!G$20</f>
        <v>0</v>
      </c>
      <c r="G18" s="286"/>
      <c r="H18" s="108">
        <f>'Fig7'!H$20</f>
        <v>0</v>
      </c>
      <c r="I18" s="108">
        <f>'Fig7'!I$20</f>
        <v>0</v>
      </c>
      <c r="J18" s="121" t="str">
        <f>IF(I18&lt;&gt;0,SUM(I$12:I18)/COUNT(I$12:I18)," ")</f>
        <v xml:space="preserve"> </v>
      </c>
    </row>
    <row r="19" spans="1:10" x14ac:dyDescent="0.25">
      <c r="A19" s="107">
        <v>8</v>
      </c>
      <c r="B19" s="285">
        <f>'Fig8'!E$20</f>
        <v>0</v>
      </c>
      <c r="C19" s="286"/>
      <c r="D19" s="285">
        <f>'Fig8'!F$20</f>
        <v>0</v>
      </c>
      <c r="E19" s="286"/>
      <c r="F19" s="285">
        <f>'Fig8'!G$20</f>
        <v>0</v>
      </c>
      <c r="G19" s="286"/>
      <c r="H19" s="108">
        <f>'Fig8'!H$20</f>
        <v>0</v>
      </c>
      <c r="I19" s="108">
        <f>'Fig8'!I$20</f>
        <v>0</v>
      </c>
      <c r="J19" s="121" t="str">
        <f>IF(I19&lt;&gt;0,SUM(I$12:I19)/COUNT(I$12:I19)," ")</f>
        <v xml:space="preserve"> </v>
      </c>
    </row>
    <row r="20" spans="1:10" x14ac:dyDescent="0.25">
      <c r="A20" s="107">
        <v>9</v>
      </c>
      <c r="B20" s="285">
        <f>'Fig9'!E$20</f>
        <v>0</v>
      </c>
      <c r="C20" s="286"/>
      <c r="D20" s="285">
        <f>'Fig9'!F$20</f>
        <v>0</v>
      </c>
      <c r="E20" s="286"/>
      <c r="F20" s="285">
        <f>'Fig9'!G$20</f>
        <v>0</v>
      </c>
      <c r="G20" s="286"/>
      <c r="H20" s="108">
        <f>'Fig9'!H$20</f>
        <v>0</v>
      </c>
      <c r="I20" s="108">
        <f>'Fig9'!I$20</f>
        <v>0</v>
      </c>
      <c r="J20" s="121" t="str">
        <f>IF(I20&lt;&gt;0,SUM(I$12:I20)/COUNT(I$12:I20)," ")</f>
        <v xml:space="preserve"> </v>
      </c>
    </row>
    <row r="21" spans="1:10" x14ac:dyDescent="0.25">
      <c r="A21" s="107">
        <v>10</v>
      </c>
      <c r="B21" s="285">
        <f>'Fig10'!E$20</f>
        <v>0</v>
      </c>
      <c r="C21" s="286"/>
      <c r="D21" s="285">
        <f>'Fig10'!F$20</f>
        <v>0</v>
      </c>
      <c r="E21" s="286"/>
      <c r="F21" s="285">
        <f>'Fig10'!G$20</f>
        <v>0</v>
      </c>
      <c r="G21" s="286"/>
      <c r="H21" s="108">
        <f>'Fig10'!H$20</f>
        <v>0</v>
      </c>
      <c r="I21" s="108">
        <f>'Fig10'!I$20</f>
        <v>0</v>
      </c>
      <c r="J21" s="121" t="str">
        <f>IF(I21&lt;&gt;0,SUM(I$12:I21)/COUNT(I$12:I21)," ")</f>
        <v xml:space="preserve"> </v>
      </c>
    </row>
    <row r="22" spans="1:10" x14ac:dyDescent="0.25">
      <c r="A22" s="107">
        <v>11</v>
      </c>
      <c r="B22" s="285">
        <f>'Fig11'!E$20</f>
        <v>0</v>
      </c>
      <c r="C22" s="286"/>
      <c r="D22" s="285">
        <f>'Fig11'!F$20</f>
        <v>0</v>
      </c>
      <c r="E22" s="286"/>
      <c r="F22" s="285">
        <f>'Fig11'!G$20</f>
        <v>0</v>
      </c>
      <c r="G22" s="286"/>
      <c r="H22" s="108">
        <f>'Fig11'!H$20</f>
        <v>0</v>
      </c>
      <c r="I22" s="108">
        <f>'Fig11'!I$20</f>
        <v>0</v>
      </c>
      <c r="J22" s="121" t="str">
        <f>IF(I22&lt;&gt;0,SUM(I$12:I22)/COUNT(I$12:I22)," ")</f>
        <v xml:space="preserve"> </v>
      </c>
    </row>
    <row r="23" spans="1:10" x14ac:dyDescent="0.25">
      <c r="A23" s="107">
        <v>12</v>
      </c>
      <c r="B23" s="285">
        <f>'Fig12'!E$20</f>
        <v>0</v>
      </c>
      <c r="C23" s="286"/>
      <c r="D23" s="285">
        <f>'Fig12'!F$20</f>
        <v>0</v>
      </c>
      <c r="E23" s="286"/>
      <c r="F23" s="285">
        <f>'Fig12'!G$20</f>
        <v>0</v>
      </c>
      <c r="G23" s="286"/>
      <c r="H23" s="108">
        <f>'Fig12'!H$20</f>
        <v>0</v>
      </c>
      <c r="I23" s="108">
        <f>'Fig12'!I$20</f>
        <v>0</v>
      </c>
      <c r="J23" s="121" t="str">
        <f>IF(I23&lt;&gt;0,SUM(I$12:I23)/COUNT(I$12:I23)," ")</f>
        <v xml:space="preserve"> </v>
      </c>
    </row>
    <row r="24" spans="1:10" x14ac:dyDescent="0.25">
      <c r="A24" s="107">
        <v>13</v>
      </c>
      <c r="B24" s="285">
        <f>'Fig13'!E$20</f>
        <v>0</v>
      </c>
      <c r="C24" s="286"/>
      <c r="D24" s="285">
        <f>'Fig13'!F$20</f>
        <v>0</v>
      </c>
      <c r="E24" s="286"/>
      <c r="F24" s="285">
        <f>'Fig13'!G$20</f>
        <v>0</v>
      </c>
      <c r="G24" s="286"/>
      <c r="H24" s="108">
        <f>'Fig13'!H$20</f>
        <v>0</v>
      </c>
      <c r="I24" s="108">
        <f>'Fig13'!I$20</f>
        <v>0</v>
      </c>
      <c r="J24" s="121" t="str">
        <f>IF(I24&lt;&gt;0,SUM(I$12:I24)/COUNT(I$12:I24)," ")</f>
        <v xml:space="preserve"> </v>
      </c>
    </row>
    <row r="25" spans="1:10" x14ac:dyDescent="0.25">
      <c r="A25" s="107">
        <v>14</v>
      </c>
      <c r="B25" s="285">
        <f>'Fig14'!E$20</f>
        <v>0</v>
      </c>
      <c r="C25" s="286"/>
      <c r="D25" s="285">
        <f>'Fig14'!F$20</f>
        <v>0</v>
      </c>
      <c r="E25" s="286"/>
      <c r="F25" s="285">
        <f>'Fig14'!G$20</f>
        <v>0</v>
      </c>
      <c r="G25" s="286"/>
      <c r="H25" s="108">
        <f>'Fig14'!H$20</f>
        <v>0</v>
      </c>
      <c r="I25" s="108">
        <f>'Fig14'!I$20</f>
        <v>0</v>
      </c>
      <c r="J25" s="121" t="str">
        <f>IF(I25&lt;&gt;0,SUM(I$12:I25)/COUNT(I$12:I25)," ")</f>
        <v xml:space="preserve"> </v>
      </c>
    </row>
    <row r="26" spans="1:10" x14ac:dyDescent="0.25">
      <c r="A26" s="107">
        <v>15</v>
      </c>
      <c r="B26" s="285">
        <f>'Fig15'!E$20</f>
        <v>0</v>
      </c>
      <c r="C26" s="286"/>
      <c r="D26" s="285">
        <f>'Fig15'!F$20</f>
        <v>0</v>
      </c>
      <c r="E26" s="286"/>
      <c r="F26" s="285">
        <f>'Fig15'!G$20</f>
        <v>0</v>
      </c>
      <c r="G26" s="286"/>
      <c r="H26" s="108">
        <f>'Fig15'!H$20</f>
        <v>0</v>
      </c>
      <c r="I26" s="108">
        <f>'Fig15'!I$20</f>
        <v>0</v>
      </c>
      <c r="J26" s="121" t="str">
        <f>IF(I26&lt;&gt;0,SUM(I$12:I26)/COUNT(I$12:I26)," ")</f>
        <v xml:space="preserve"> </v>
      </c>
    </row>
    <row r="27" spans="1:10" x14ac:dyDescent="0.25">
      <c r="A27" s="107">
        <v>16</v>
      </c>
      <c r="B27" s="285">
        <f>'Fig16'!E$20</f>
        <v>0</v>
      </c>
      <c r="C27" s="286"/>
      <c r="D27" s="285">
        <f>'Fig16'!F$20</f>
        <v>0</v>
      </c>
      <c r="E27" s="286"/>
      <c r="F27" s="285">
        <f>'Fig16'!G$20</f>
        <v>0</v>
      </c>
      <c r="G27" s="286"/>
      <c r="H27" s="108">
        <f>'Fig16'!H$20</f>
        <v>0</v>
      </c>
      <c r="I27" s="108">
        <f>'Fig16'!I$20</f>
        <v>0</v>
      </c>
      <c r="J27" s="121" t="str">
        <f>IF(I27&lt;&gt;0,SUM(I$12:I27)/COUNT(I$12:I27)," ")</f>
        <v xml:space="preserve"> </v>
      </c>
    </row>
    <row r="28" spans="1:10" x14ac:dyDescent="0.25">
      <c r="A28" s="109"/>
      <c r="B28" s="110"/>
      <c r="C28" s="111"/>
      <c r="D28" s="110"/>
      <c r="E28" s="111"/>
      <c r="F28" s="110"/>
      <c r="G28" s="111"/>
      <c r="H28" s="110"/>
      <c r="I28" s="112"/>
      <c r="J28" s="112" t="str">
        <f>IF(I28&lt;&gt;0,SUM(I$12:I28)/COUNT(I$12:I28)," ")</f>
        <v xml:space="preserve"> </v>
      </c>
    </row>
    <row r="29" spans="1:10" x14ac:dyDescent="0.25">
      <c r="A29" s="98"/>
      <c r="B29" s="113"/>
      <c r="C29" s="114" t="s">
        <v>70</v>
      </c>
      <c r="D29" s="115"/>
      <c r="E29" s="114" t="s">
        <v>70</v>
      </c>
      <c r="F29" s="115"/>
      <c r="G29" s="114" t="s">
        <v>70</v>
      </c>
      <c r="H29" s="116"/>
      <c r="I29" s="100"/>
      <c r="J29" s="100" t="str">
        <f>IF(I29&lt;&gt;0,SUM(I$12:I29)/COUNT(I$12:I29)," ")</f>
        <v xml:space="preserve"> </v>
      </c>
    </row>
    <row r="30" spans="1:10" x14ac:dyDescent="0.25">
      <c r="A30" s="117"/>
      <c r="B30" s="108" t="s">
        <v>71</v>
      </c>
      <c r="C30" s="118" t="s">
        <v>72</v>
      </c>
      <c r="D30" s="111" t="s">
        <v>72</v>
      </c>
      <c r="E30" s="118" t="s">
        <v>72</v>
      </c>
      <c r="F30" s="111" t="s">
        <v>73</v>
      </c>
      <c r="G30" s="118" t="s">
        <v>72</v>
      </c>
      <c r="H30" s="115"/>
      <c r="I30" s="119"/>
      <c r="J30" s="119" t="str">
        <f>IF(I30&lt;&gt;0,SUM(I$12:I30)/COUNT(I$12:I30)," ")</f>
        <v xml:space="preserve"> </v>
      </c>
    </row>
    <row r="31" spans="1:10" x14ac:dyDescent="0.25">
      <c r="A31" s="107">
        <v>17</v>
      </c>
      <c r="B31" s="108">
        <f>'Fig17'!E$20</f>
        <v>0</v>
      </c>
      <c r="C31" s="108">
        <f>'Fig17'!F$20</f>
        <v>0</v>
      </c>
      <c r="D31" s="108">
        <f>'Fig17'!G$20</f>
        <v>0</v>
      </c>
      <c r="E31" s="108">
        <f>'Fig17'!H$20</f>
        <v>0</v>
      </c>
      <c r="F31" s="108">
        <f>'Fig17'!I$20</f>
        <v>0</v>
      </c>
      <c r="G31" s="108">
        <f>'Fig17'!J$20</f>
        <v>0</v>
      </c>
      <c r="H31" s="108">
        <f>'Fig17'!K$20</f>
        <v>0</v>
      </c>
      <c r="I31" s="108">
        <f>'Fig17'!L$20</f>
        <v>0</v>
      </c>
      <c r="J31" s="121" t="str">
        <f>IF(I31&lt;&gt;0,SUM(I$12:I31)/COUNT(I$12:I31)," ")</f>
        <v xml:space="preserve"> </v>
      </c>
    </row>
    <row r="32" spans="1:10" x14ac:dyDescent="0.25">
      <c r="A32" s="107">
        <v>18</v>
      </c>
      <c r="B32" s="108">
        <f>'Fig18'!E$20</f>
        <v>0</v>
      </c>
      <c r="C32" s="108">
        <f>'Fig18'!F$20</f>
        <v>0</v>
      </c>
      <c r="D32" s="108">
        <f>'Fig18'!G$20</f>
        <v>0</v>
      </c>
      <c r="E32" s="108">
        <f>'Fig18'!H$20</f>
        <v>0</v>
      </c>
      <c r="F32" s="108">
        <f>'Fig18'!I$20</f>
        <v>0</v>
      </c>
      <c r="G32" s="108">
        <f>'Fig18'!J$20</f>
        <v>0</v>
      </c>
      <c r="H32" s="108">
        <f>'Fig18'!K$20</f>
        <v>0</v>
      </c>
      <c r="I32" s="108">
        <f>'Fig18'!L$20</f>
        <v>0</v>
      </c>
      <c r="J32" s="121" t="str">
        <f>IF(I32&lt;&gt;0,SUM(I$12:I32)/COUNT(I$12:I32)," ")</f>
        <v xml:space="preserve"> </v>
      </c>
    </row>
    <row r="33" spans="1:10" x14ac:dyDescent="0.25">
      <c r="A33" s="107">
        <v>19</v>
      </c>
      <c r="B33" s="108">
        <f>'Fig19'!E$20</f>
        <v>0</v>
      </c>
      <c r="C33" s="108">
        <f>'Fig19'!F$20</f>
        <v>0</v>
      </c>
      <c r="D33" s="108">
        <f>'Fig19'!G$20</f>
        <v>0</v>
      </c>
      <c r="E33" s="108">
        <f>'Fig19'!H$20</f>
        <v>0</v>
      </c>
      <c r="F33" s="108">
        <f>'Fig19'!I$20</f>
        <v>0</v>
      </c>
      <c r="G33" s="108">
        <f>'Fig19'!J$20</f>
        <v>0</v>
      </c>
      <c r="H33" s="108">
        <f>'Fig19'!K$20</f>
        <v>0</v>
      </c>
      <c r="I33" s="108">
        <f>'Fig19'!L$20</f>
        <v>0</v>
      </c>
      <c r="J33" s="121" t="str">
        <f>IF(I33&lt;&gt;0,SUM(I$12:I33)/COUNT(I$12:I33)," ")</f>
        <v xml:space="preserve"> </v>
      </c>
    </row>
    <row r="34" spans="1:10" x14ac:dyDescent="0.25">
      <c r="A34" s="107">
        <v>20</v>
      </c>
      <c r="B34" s="108">
        <f>'Fig20'!E$20</f>
        <v>0</v>
      </c>
      <c r="C34" s="108">
        <f>'Fig20'!F$20</f>
        <v>0</v>
      </c>
      <c r="D34" s="108">
        <f>'Fig20'!G$20</f>
        <v>0</v>
      </c>
      <c r="E34" s="108">
        <f>'Fig20'!H$20</f>
        <v>0</v>
      </c>
      <c r="F34" s="108">
        <f>'Fig20'!I$20</f>
        <v>0</v>
      </c>
      <c r="G34" s="108">
        <f>'Fig20'!J$20</f>
        <v>0</v>
      </c>
      <c r="H34" s="108">
        <f>'Fig20'!K$20</f>
        <v>0</v>
      </c>
      <c r="I34" s="108">
        <f>'Fig20'!L$20</f>
        <v>0</v>
      </c>
      <c r="J34" s="121" t="str">
        <f>IF(I34&lt;&gt;0,SUM(I$12:I34)/COUNT(I$12:I34)," ")</f>
        <v xml:space="preserve"> </v>
      </c>
    </row>
    <row r="35" spans="1:10" x14ac:dyDescent="0.25">
      <c r="A35" s="107">
        <v>21</v>
      </c>
      <c r="B35" s="108">
        <f>'Fig21'!E$20</f>
        <v>0</v>
      </c>
      <c r="C35" s="108">
        <f>'Fig21'!F$20</f>
        <v>0</v>
      </c>
      <c r="D35" s="108">
        <f>'Fig21'!G$20</f>
        <v>0</v>
      </c>
      <c r="E35" s="108">
        <f>'Fig21'!H$20</f>
        <v>0</v>
      </c>
      <c r="F35" s="108">
        <f>'Fig21'!I$20</f>
        <v>0</v>
      </c>
      <c r="G35" s="108">
        <f>'Fig21'!J$20</f>
        <v>0</v>
      </c>
      <c r="H35" s="108">
        <f>'Fig21'!K$20</f>
        <v>0</v>
      </c>
      <c r="I35" s="108">
        <f>'Fig21'!L$20</f>
        <v>0</v>
      </c>
      <c r="J35" s="121" t="str">
        <f>IF(I35&lt;&gt;0,SUM(I$12:I35)/COUNT(I$12:I35)," ")</f>
        <v xml:space="preserve"> </v>
      </c>
    </row>
    <row r="36" spans="1:10" x14ac:dyDescent="0.25">
      <c r="A36" s="107">
        <v>22</v>
      </c>
      <c r="B36" s="108">
        <f>'Fig22'!E$20</f>
        <v>0</v>
      </c>
      <c r="C36" s="108">
        <f>'Fig22'!F$20</f>
        <v>0</v>
      </c>
      <c r="D36" s="108">
        <f>'Fig22'!G$20</f>
        <v>0</v>
      </c>
      <c r="E36" s="108">
        <f>'Fig22'!H$20</f>
        <v>0</v>
      </c>
      <c r="F36" s="108">
        <f>'Fig22'!I$20</f>
        <v>0</v>
      </c>
      <c r="G36" s="108">
        <f>'Fig22'!J$20</f>
        <v>0</v>
      </c>
      <c r="H36" s="108">
        <f>'Fig22'!K$20</f>
        <v>0</v>
      </c>
      <c r="I36" s="108">
        <f>'Fig22'!L$20</f>
        <v>0</v>
      </c>
      <c r="J36" s="121" t="str">
        <f>IF(I36&lt;&gt;0,SUM(I$12:I36)/COUNT(I$12:I36)," ")</f>
        <v xml:space="preserve"> </v>
      </c>
    </row>
    <row r="37" spans="1:10" x14ac:dyDescent="0.25">
      <c r="A37" s="107">
        <v>23</v>
      </c>
      <c r="B37" s="108">
        <f>'Fig23'!E$20</f>
        <v>0</v>
      </c>
      <c r="C37" s="108">
        <f>'Fig23'!F$20</f>
        <v>0</v>
      </c>
      <c r="D37" s="108">
        <f>'Fig23'!G$20</f>
        <v>0</v>
      </c>
      <c r="E37" s="108">
        <f>'Fig23'!H$20</f>
        <v>0</v>
      </c>
      <c r="F37" s="108">
        <f>'Fig23'!I$20</f>
        <v>0</v>
      </c>
      <c r="G37" s="108">
        <f>'Fig23'!J$20</f>
        <v>0</v>
      </c>
      <c r="H37" s="108">
        <f>'Fig23'!K$20</f>
        <v>0</v>
      </c>
      <c r="I37" s="108">
        <f>'Fig23'!L$20</f>
        <v>0</v>
      </c>
      <c r="J37" s="121" t="str">
        <f>IF(I37&lt;&gt;0,SUM(I$12:I37)/COUNT(I$12:I37)," ")</f>
        <v xml:space="preserve"> </v>
      </c>
    </row>
    <row r="38" spans="1:10" x14ac:dyDescent="0.25">
      <c r="A38" s="107">
        <v>24</v>
      </c>
      <c r="B38" s="108">
        <f>'Fig24'!E$20</f>
        <v>0</v>
      </c>
      <c r="C38" s="108">
        <f>'Fig24'!F$20</f>
        <v>0</v>
      </c>
      <c r="D38" s="108">
        <f>'Fig24'!G$20</f>
        <v>0</v>
      </c>
      <c r="E38" s="108">
        <f>'Fig24'!H$20</f>
        <v>0</v>
      </c>
      <c r="F38" s="108">
        <f>'Fig24'!I$20</f>
        <v>0</v>
      </c>
      <c r="G38" s="108">
        <f>'Fig24'!J$20</f>
        <v>0</v>
      </c>
      <c r="H38" s="108">
        <f>'Fig24'!K$20</f>
        <v>0</v>
      </c>
      <c r="I38" s="108">
        <f>'Fig24'!L$20</f>
        <v>0</v>
      </c>
      <c r="J38" s="121" t="str">
        <f>IF(I38&lt;&gt;0,SUM(I$12:I38)/COUNT(I$12:I38)," ")</f>
        <v xml:space="preserve"> </v>
      </c>
    </row>
    <row r="39" spans="1:10" x14ac:dyDescent="0.25">
      <c r="A39" s="109"/>
      <c r="B39" s="110"/>
      <c r="C39" s="110"/>
      <c r="D39" s="110"/>
      <c r="E39" s="110"/>
      <c r="F39" s="287" t="s">
        <v>74</v>
      </c>
      <c r="G39" s="288"/>
      <c r="H39" s="153">
        <f>SUM(H12:H38)</f>
        <v>0</v>
      </c>
      <c r="I39" s="108">
        <f>SUM(I12:I38)</f>
        <v>0</v>
      </c>
      <c r="J39" s="100"/>
    </row>
    <row r="40" spans="1:10" x14ac:dyDescent="0.25">
      <c r="A40" s="98"/>
      <c r="B40" s="99"/>
      <c r="C40" s="99"/>
      <c r="D40" s="99"/>
      <c r="E40" s="99"/>
      <c r="F40" s="110"/>
      <c r="G40" s="120"/>
      <c r="H40" s="108" t="s">
        <v>75</v>
      </c>
      <c r="I40" s="121">
        <f>I39/24</f>
        <v>0</v>
      </c>
      <c r="J40" s="100"/>
    </row>
    <row r="41" spans="1:10" x14ac:dyDescent="0.25">
      <c r="A41" s="98" t="s">
        <v>76</v>
      </c>
      <c r="B41" s="99"/>
      <c r="C41" s="99"/>
      <c r="D41" s="99"/>
      <c r="E41" s="99"/>
      <c r="F41" s="99"/>
      <c r="G41" s="99"/>
      <c r="H41" s="99"/>
      <c r="I41" s="99"/>
      <c r="J41" s="100"/>
    </row>
    <row r="42" spans="1:10" x14ac:dyDescent="0.25">
      <c r="A42" s="98" t="s">
        <v>77</v>
      </c>
      <c r="B42" s="99"/>
      <c r="C42" s="99"/>
      <c r="D42" s="99"/>
      <c r="E42" s="99"/>
      <c r="F42" s="99"/>
      <c r="G42" s="99"/>
      <c r="H42" s="99"/>
      <c r="I42" s="99"/>
      <c r="J42" s="100"/>
    </row>
    <row r="43" spans="1:10" x14ac:dyDescent="0.25">
      <c r="A43" s="98" t="s">
        <v>78</v>
      </c>
      <c r="B43" s="99"/>
      <c r="C43" s="99"/>
      <c r="D43" s="99"/>
      <c r="E43" s="99"/>
      <c r="F43" s="99"/>
      <c r="G43" s="99"/>
      <c r="H43" s="99"/>
      <c r="I43" s="99"/>
      <c r="J43" s="100"/>
    </row>
    <row r="44" spans="1:10" x14ac:dyDescent="0.25">
      <c r="A44" s="98" t="s">
        <v>79</v>
      </c>
      <c r="B44" s="99"/>
      <c r="C44" s="99"/>
      <c r="D44" s="99"/>
      <c r="E44" s="99"/>
      <c r="F44" s="99"/>
      <c r="G44" s="99"/>
      <c r="H44" s="99"/>
      <c r="I44" s="99"/>
      <c r="J44" s="100"/>
    </row>
    <row r="45" spans="1:10" x14ac:dyDescent="0.25">
      <c r="A45" s="98"/>
      <c r="B45" s="99"/>
      <c r="C45" s="99"/>
      <c r="D45" s="99"/>
      <c r="E45" s="99"/>
      <c r="F45" s="99"/>
      <c r="G45" s="99"/>
      <c r="H45" s="99"/>
      <c r="I45" s="99"/>
      <c r="J45" s="100"/>
    </row>
    <row r="46" spans="1:10" ht="15.75" thickBot="1" x14ac:dyDescent="0.3">
      <c r="A46" s="98"/>
      <c r="B46" s="122" t="s">
        <v>32</v>
      </c>
      <c r="C46" s="99"/>
      <c r="D46" s="99"/>
      <c r="E46" s="99"/>
      <c r="F46" s="99" t="s">
        <v>40</v>
      </c>
      <c r="G46" s="99"/>
      <c r="H46" s="99"/>
      <c r="I46" s="99"/>
      <c r="J46" s="100"/>
    </row>
    <row r="47" spans="1:10" ht="15.75" thickBot="1" x14ac:dyDescent="0.3">
      <c r="A47" s="98"/>
      <c r="B47" s="278" t="str">
        <f>IF(ISBLANK(Résultats!C4),"",Résultats!C4)</f>
        <v/>
      </c>
      <c r="C47" s="279"/>
      <c r="D47" s="99"/>
      <c r="E47" s="99"/>
      <c r="F47" s="201"/>
      <c r="G47" s="202"/>
      <c r="H47" s="203"/>
      <c r="I47" s="99"/>
      <c r="J47" s="100"/>
    </row>
    <row r="48" spans="1:10" x14ac:dyDescent="0.25">
      <c r="A48" s="98"/>
      <c r="B48" s="99"/>
      <c r="C48" s="99"/>
      <c r="D48" s="99"/>
      <c r="E48" s="99"/>
      <c r="F48" s="204"/>
      <c r="G48" s="205"/>
      <c r="H48" s="206"/>
      <c r="I48" s="99"/>
      <c r="J48" s="100"/>
    </row>
    <row r="49" spans="1:10" x14ac:dyDescent="0.25">
      <c r="A49" s="98"/>
      <c r="B49" s="99"/>
      <c r="C49" s="99"/>
      <c r="D49" s="99"/>
      <c r="E49" s="99"/>
      <c r="F49" s="204"/>
      <c r="G49" s="205"/>
      <c r="H49" s="206"/>
      <c r="I49" s="99"/>
      <c r="J49" s="100"/>
    </row>
    <row r="50" spans="1:10" ht="15.75" thickBot="1" x14ac:dyDescent="0.3">
      <c r="A50" s="98"/>
      <c r="B50" s="99"/>
      <c r="C50" s="99"/>
      <c r="D50" s="99"/>
      <c r="E50" s="99"/>
      <c r="F50" s="207"/>
      <c r="G50" s="208"/>
      <c r="H50" s="209"/>
      <c r="I50" s="99"/>
      <c r="J50" s="100"/>
    </row>
    <row r="51" spans="1:10" ht="15.75" thickBot="1" x14ac:dyDescent="0.3">
      <c r="A51" s="181" t="s">
        <v>43</v>
      </c>
      <c r="B51" s="122"/>
      <c r="C51" s="122"/>
      <c r="D51" s="122"/>
      <c r="E51" s="122"/>
      <c r="F51" s="122"/>
      <c r="G51" s="122"/>
      <c r="H51" s="122"/>
      <c r="I51" s="122"/>
      <c r="J51" s="123"/>
    </row>
  </sheetData>
  <sheetProtection algorithmName="SHA-512" hashValue="rMkX/Qd75e3pZsI9GGJ7MshunMI20ZJsyhABAwokUHA5xFR51Yw2gObsY598aki/L44/4jGSU6xVYLbPFx6r3g==" saltValue="qpvzn1SZVCm1Fz07wZUJxA==" spinCount="100000" sheet="1" objects="1" scenarios="1"/>
  <mergeCells count="61">
    <mergeCell ref="C4:G4"/>
    <mergeCell ref="I4:J4"/>
    <mergeCell ref="A1:J1"/>
    <mergeCell ref="B2:G2"/>
    <mergeCell ref="I2:J2"/>
    <mergeCell ref="C3:G3"/>
    <mergeCell ref="I3:J3"/>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 ref="B23:C23"/>
    <mergeCell ref="D23:E23"/>
    <mergeCell ref="F23:G23"/>
    <mergeCell ref="B24:C24"/>
    <mergeCell ref="D24:E24"/>
    <mergeCell ref="F24:G24"/>
    <mergeCell ref="B25:C25"/>
    <mergeCell ref="D25:E25"/>
    <mergeCell ref="F25:G25"/>
    <mergeCell ref="B26:C26"/>
    <mergeCell ref="D26:E26"/>
    <mergeCell ref="F26:G26"/>
    <mergeCell ref="B27:C27"/>
    <mergeCell ref="D27:E27"/>
    <mergeCell ref="F27:G27"/>
    <mergeCell ref="F39:G39"/>
    <mergeCell ref="B47:C47"/>
    <mergeCell ref="F47:H50"/>
  </mergeCells>
  <pageMargins left="0.7" right="0.7" top="0.75" bottom="0.75" header="0.3" footer="0.3"/>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F4D38-C89C-47C4-9B41-92C950E49736}">
  <sheetPr>
    <tabColor rgb="FF00B0F0"/>
  </sheetPr>
  <dimension ref="A1:J51"/>
  <sheetViews>
    <sheetView topLeftCell="A6" workbookViewId="0">
      <selection activeCell="H31" sqref="H31"/>
    </sheetView>
  </sheetViews>
  <sheetFormatPr baseColWidth="10" defaultColWidth="10.7109375" defaultRowHeight="15" x14ac:dyDescent="0.25"/>
  <cols>
    <col min="1" max="1" width="14.42578125" customWidth="1"/>
    <col min="8" max="8" width="17" bestFit="1" customWidth="1"/>
  </cols>
  <sheetData>
    <row r="1" spans="1:10" ht="112.5" customHeight="1" thickBot="1" x14ac:dyDescent="0.3">
      <c r="A1" s="297" t="s">
        <v>55</v>
      </c>
      <c r="B1" s="298"/>
      <c r="C1" s="298"/>
      <c r="D1" s="298"/>
      <c r="E1" s="298"/>
      <c r="F1" s="298"/>
      <c r="G1" s="298"/>
      <c r="H1" s="298"/>
      <c r="I1" s="298"/>
      <c r="J1" s="299"/>
    </row>
    <row r="2" spans="1:10" ht="15.75" thickBot="1" x14ac:dyDescent="0.3">
      <c r="A2" s="124" t="s">
        <v>56</v>
      </c>
      <c r="B2" s="306" t="str">
        <f>IF(ISBLANK(Résultats!A27),"",Résultats!A27)</f>
        <v/>
      </c>
      <c r="C2" s="307"/>
      <c r="D2" s="307"/>
      <c r="E2" s="307"/>
      <c r="F2" s="307"/>
      <c r="G2" s="308"/>
      <c r="H2" s="155" t="s">
        <v>57</v>
      </c>
      <c r="I2" s="309" t="str">
        <f>IF(ISBLANK(Résultats!D27),"",Résultats!D27)</f>
        <v/>
      </c>
      <c r="J2" s="310"/>
    </row>
    <row r="3" spans="1:10" ht="15.75" thickBot="1" x14ac:dyDescent="0.3">
      <c r="A3" s="124" t="s">
        <v>58</v>
      </c>
      <c r="B3" s="155"/>
      <c r="C3" s="309" t="str">
        <f>IF(ISBLANK(Résultats!G27),"",Résultats!G27)</f>
        <v/>
      </c>
      <c r="D3" s="311"/>
      <c r="E3" s="311"/>
      <c r="F3" s="311"/>
      <c r="G3" s="310"/>
      <c r="H3" s="155" t="s">
        <v>59</v>
      </c>
      <c r="I3" s="309" t="str">
        <f>IF(Résultats!F27="X"," moins de 21 ans","")</f>
        <v/>
      </c>
      <c r="J3" s="310"/>
    </row>
    <row r="4" spans="1:10" ht="15.75" thickBot="1" x14ac:dyDescent="0.3">
      <c r="A4" s="124" t="s">
        <v>29</v>
      </c>
      <c r="B4" s="125"/>
      <c r="C4" s="289" t="str">
        <f>IF(ISBLANK(Résultats!C2),"",Résultats!C2)</f>
        <v xml:space="preserve"> </v>
      </c>
      <c r="D4" s="294"/>
      <c r="E4" s="294"/>
      <c r="F4" s="294"/>
      <c r="G4" s="290"/>
      <c r="H4" s="125" t="s">
        <v>60</v>
      </c>
      <c r="I4" s="289" t="str">
        <f>IF(ISBLANK(Résultats!J2),"",Résultats!J2)</f>
        <v/>
      </c>
      <c r="J4" s="290"/>
    </row>
    <row r="5" spans="1:10" x14ac:dyDescent="0.25">
      <c r="A5" s="124" t="s">
        <v>61</v>
      </c>
      <c r="B5" s="125"/>
      <c r="C5" s="125"/>
      <c r="D5" s="125"/>
      <c r="E5" s="125"/>
      <c r="F5" s="125"/>
      <c r="G5" s="125"/>
      <c r="H5" s="125"/>
      <c r="I5" s="125"/>
      <c r="J5" s="126"/>
    </row>
    <row r="6" spans="1:10" x14ac:dyDescent="0.25">
      <c r="A6" s="124" t="s">
        <v>62</v>
      </c>
      <c r="B6" s="125"/>
      <c r="C6" s="125"/>
      <c r="D6" s="125"/>
      <c r="E6" s="125"/>
      <c r="F6" s="125"/>
      <c r="G6" s="125"/>
      <c r="H6" s="125"/>
      <c r="I6" s="125"/>
      <c r="J6" s="126"/>
    </row>
    <row r="7" spans="1:10" x14ac:dyDescent="0.25">
      <c r="A7" s="124" t="s">
        <v>63</v>
      </c>
      <c r="B7" s="125"/>
      <c r="C7" s="125"/>
      <c r="D7" s="125"/>
      <c r="E7" s="125"/>
      <c r="F7" s="125"/>
      <c r="G7" s="125"/>
      <c r="H7" s="125"/>
      <c r="I7" s="125"/>
      <c r="J7" s="126"/>
    </row>
    <row r="8" spans="1:10" x14ac:dyDescent="0.25">
      <c r="A8" s="124" t="s">
        <v>64</v>
      </c>
      <c r="B8" s="125"/>
      <c r="C8" s="125"/>
      <c r="D8" s="125"/>
      <c r="E8" s="125"/>
      <c r="F8" s="125"/>
      <c r="G8" s="125"/>
      <c r="H8" s="125"/>
      <c r="I8" s="125"/>
      <c r="J8" s="126"/>
    </row>
    <row r="9" spans="1:10" x14ac:dyDescent="0.25">
      <c r="A9" s="124" t="s">
        <v>65</v>
      </c>
      <c r="B9" s="125"/>
      <c r="C9" s="125"/>
      <c r="D9" s="125"/>
      <c r="E9" s="125"/>
      <c r="F9" s="125"/>
      <c r="G9" s="125"/>
      <c r="H9" s="125"/>
      <c r="I9" s="125"/>
      <c r="J9" s="126"/>
    </row>
    <row r="10" spans="1:10" x14ac:dyDescent="0.25">
      <c r="A10" s="127" t="s">
        <v>66</v>
      </c>
      <c r="B10" s="128"/>
      <c r="C10" s="128"/>
      <c r="D10" s="128"/>
      <c r="E10" s="128"/>
      <c r="F10" s="128"/>
      <c r="G10" s="128"/>
      <c r="H10" s="128"/>
      <c r="I10" s="128"/>
      <c r="J10" s="126"/>
    </row>
    <row r="11" spans="1:10" ht="60" x14ac:dyDescent="0.25">
      <c r="A11" s="129" t="s">
        <v>67</v>
      </c>
      <c r="B11" s="300" t="s">
        <v>44</v>
      </c>
      <c r="C11" s="301"/>
      <c r="D11" s="300" t="s">
        <v>45</v>
      </c>
      <c r="E11" s="301"/>
      <c r="F11" s="300" t="s">
        <v>46</v>
      </c>
      <c r="G11" s="301"/>
      <c r="H11" s="130" t="s">
        <v>47</v>
      </c>
      <c r="I11" s="131" t="s">
        <v>68</v>
      </c>
      <c r="J11" s="132" t="s">
        <v>69</v>
      </c>
    </row>
    <row r="12" spans="1:10" x14ac:dyDescent="0.25">
      <c r="A12" s="133">
        <v>1</v>
      </c>
      <c r="B12" s="302">
        <f>'Fig1'!E$21</f>
        <v>0</v>
      </c>
      <c r="C12" s="303"/>
      <c r="D12" s="302">
        <f>'Fig1'!F$21</f>
        <v>0</v>
      </c>
      <c r="E12" s="303"/>
      <c r="F12" s="302">
        <f>'Fig1'!G$21</f>
        <v>0</v>
      </c>
      <c r="G12" s="303"/>
      <c r="H12" s="134">
        <f>'Fig1'!H$21</f>
        <v>0</v>
      </c>
      <c r="I12" s="135">
        <f>'Fig1'!I$21</f>
        <v>0</v>
      </c>
      <c r="J12" s="149" t="str">
        <f>IF( I13=0," ",I12)</f>
        <v xml:space="preserve"> </v>
      </c>
    </row>
    <row r="13" spans="1:10" x14ac:dyDescent="0.25">
      <c r="A13" s="133">
        <v>2</v>
      </c>
      <c r="B13" s="302">
        <f>'Fig2'!E$21</f>
        <v>0</v>
      </c>
      <c r="C13" s="303"/>
      <c r="D13" s="302">
        <f>'Fig2'!F$21</f>
        <v>0</v>
      </c>
      <c r="E13" s="303"/>
      <c r="F13" s="302">
        <f>'Fig2'!G$21</f>
        <v>0</v>
      </c>
      <c r="G13" s="303"/>
      <c r="H13" s="134">
        <f>'Fig2'!H$21</f>
        <v>0</v>
      </c>
      <c r="I13" s="135">
        <f>'Fig2'!I$21</f>
        <v>0</v>
      </c>
      <c r="J13" s="149" t="str">
        <f>IF(I13&lt;&gt;0,SUM(I$12:I13)/COUNT(I$12:I13)," ")</f>
        <v xml:space="preserve"> </v>
      </c>
    </row>
    <row r="14" spans="1:10" x14ac:dyDescent="0.25">
      <c r="A14" s="133">
        <v>3</v>
      </c>
      <c r="B14" s="302">
        <f>'Fig3'!E$21</f>
        <v>0</v>
      </c>
      <c r="C14" s="303"/>
      <c r="D14" s="302">
        <f>'Fig3'!F$21</f>
        <v>0</v>
      </c>
      <c r="E14" s="303"/>
      <c r="F14" s="302">
        <f>'Fig3'!G$21</f>
        <v>0</v>
      </c>
      <c r="G14" s="303"/>
      <c r="H14" s="134">
        <f>'Fig3'!H$21</f>
        <v>0</v>
      </c>
      <c r="I14" s="135">
        <f>'Fig3'!I$21</f>
        <v>0</v>
      </c>
      <c r="J14" s="149" t="str">
        <f>IF(I14&lt;&gt;0,SUM(I$12:I14)/COUNT(I$12:I14)," ")</f>
        <v xml:space="preserve"> </v>
      </c>
    </row>
    <row r="15" spans="1:10" x14ac:dyDescent="0.25">
      <c r="A15" s="133">
        <v>4</v>
      </c>
      <c r="B15" s="302">
        <f>'Fig4'!E$21</f>
        <v>0</v>
      </c>
      <c r="C15" s="303"/>
      <c r="D15" s="302">
        <f>'Fig4'!F$21</f>
        <v>0</v>
      </c>
      <c r="E15" s="303"/>
      <c r="F15" s="302">
        <f>'Fig4'!G$21</f>
        <v>0</v>
      </c>
      <c r="G15" s="303"/>
      <c r="H15" s="134">
        <f>'Fig4'!H$21</f>
        <v>0</v>
      </c>
      <c r="I15" s="135">
        <f>'Fig4'!I$21</f>
        <v>0</v>
      </c>
      <c r="J15" s="149" t="str">
        <f>IF(I15&lt;&gt;0,SUM(I$12:I15)/COUNT(I$12:I15)," ")</f>
        <v xml:space="preserve"> </v>
      </c>
    </row>
    <row r="16" spans="1:10" x14ac:dyDescent="0.25">
      <c r="A16" s="133">
        <v>5</v>
      </c>
      <c r="B16" s="302">
        <f>'Fig5'!E$21</f>
        <v>0</v>
      </c>
      <c r="C16" s="303"/>
      <c r="D16" s="302">
        <f>'Fig5'!F$21</f>
        <v>0</v>
      </c>
      <c r="E16" s="303"/>
      <c r="F16" s="302">
        <f>'Fig5'!G$21</f>
        <v>0</v>
      </c>
      <c r="G16" s="303"/>
      <c r="H16" s="134">
        <f>'Fig5'!H$21</f>
        <v>0</v>
      </c>
      <c r="I16" s="135">
        <f>'Fig5'!I$21</f>
        <v>0</v>
      </c>
      <c r="J16" s="149" t="str">
        <f>IF(I16&lt;&gt;0,SUM(I$12:I16)/COUNT(I$12:I16)," ")</f>
        <v xml:space="preserve"> </v>
      </c>
    </row>
    <row r="17" spans="1:10" x14ac:dyDescent="0.25">
      <c r="A17" s="133">
        <v>6</v>
      </c>
      <c r="B17" s="302">
        <f>'Fig6'!E$21</f>
        <v>0</v>
      </c>
      <c r="C17" s="303"/>
      <c r="D17" s="302">
        <f>'Fig6'!F$21</f>
        <v>0</v>
      </c>
      <c r="E17" s="303"/>
      <c r="F17" s="302">
        <f>'Fig6'!G$21</f>
        <v>0</v>
      </c>
      <c r="G17" s="303"/>
      <c r="H17" s="134">
        <f>'Fig6'!H$21</f>
        <v>0</v>
      </c>
      <c r="I17" s="135">
        <f>'Fig6'!I$21</f>
        <v>0</v>
      </c>
      <c r="J17" s="149" t="str">
        <f>IF(I17&lt;&gt;0,SUM(I$12:I17)/COUNT(I$12:I17)," ")</f>
        <v xml:space="preserve"> </v>
      </c>
    </row>
    <row r="18" spans="1:10" x14ac:dyDescent="0.25">
      <c r="A18" s="133">
        <v>7</v>
      </c>
      <c r="B18" s="302">
        <f>'Fig7'!E$21</f>
        <v>0</v>
      </c>
      <c r="C18" s="303"/>
      <c r="D18" s="302">
        <f>'Fig7'!F$21</f>
        <v>0</v>
      </c>
      <c r="E18" s="303"/>
      <c r="F18" s="302">
        <f>'Fig7'!G$21</f>
        <v>0</v>
      </c>
      <c r="G18" s="303"/>
      <c r="H18" s="134">
        <f>'Fig7'!H$21</f>
        <v>0</v>
      </c>
      <c r="I18" s="135">
        <f>'Fig7'!I$21</f>
        <v>0</v>
      </c>
      <c r="J18" s="149" t="str">
        <f>IF(I18&lt;&gt;0,SUM(I$12:I18)/COUNT(I$12:I18)," ")</f>
        <v xml:space="preserve"> </v>
      </c>
    </row>
    <row r="19" spans="1:10" x14ac:dyDescent="0.25">
      <c r="A19" s="133">
        <v>8</v>
      </c>
      <c r="B19" s="302">
        <f>'Fig8'!E$21</f>
        <v>0</v>
      </c>
      <c r="C19" s="303"/>
      <c r="D19" s="302">
        <f>'Fig8'!F$21</f>
        <v>0</v>
      </c>
      <c r="E19" s="303"/>
      <c r="F19" s="302">
        <f>'Fig8'!G$21</f>
        <v>0</v>
      </c>
      <c r="G19" s="303"/>
      <c r="H19" s="134">
        <f>'Fig8'!H$21</f>
        <v>0</v>
      </c>
      <c r="I19" s="135">
        <f>'Fig8'!I$21</f>
        <v>0</v>
      </c>
      <c r="J19" s="149" t="str">
        <f>IF(I19&lt;&gt;0,SUM(I$12:I19)/COUNT(I$12:I19)," ")</f>
        <v xml:space="preserve"> </v>
      </c>
    </row>
    <row r="20" spans="1:10" x14ac:dyDescent="0.25">
      <c r="A20" s="133">
        <v>9</v>
      </c>
      <c r="B20" s="302">
        <f>'Fig9'!E$21</f>
        <v>0</v>
      </c>
      <c r="C20" s="303"/>
      <c r="D20" s="302">
        <f>'Fig9'!F$21</f>
        <v>0</v>
      </c>
      <c r="E20" s="303"/>
      <c r="F20" s="302">
        <f>'Fig9'!G$21</f>
        <v>0</v>
      </c>
      <c r="G20" s="303"/>
      <c r="H20" s="134">
        <f>'Fig9'!H$21</f>
        <v>0</v>
      </c>
      <c r="I20" s="135">
        <f>'Fig9'!I$21</f>
        <v>0</v>
      </c>
      <c r="J20" s="149" t="str">
        <f>IF(I20&lt;&gt;0,SUM(I$12:I20)/COUNT(I$12:I20)," ")</f>
        <v xml:space="preserve"> </v>
      </c>
    </row>
    <row r="21" spans="1:10" x14ac:dyDescent="0.25">
      <c r="A21" s="133">
        <v>10</v>
      </c>
      <c r="B21" s="302">
        <f>'Fig10'!E$21</f>
        <v>0</v>
      </c>
      <c r="C21" s="303"/>
      <c r="D21" s="302">
        <f>'Fig10'!F$21</f>
        <v>0</v>
      </c>
      <c r="E21" s="303"/>
      <c r="F21" s="302">
        <f>'Fig10'!G$21</f>
        <v>0</v>
      </c>
      <c r="G21" s="303"/>
      <c r="H21" s="134">
        <f>'Fig10'!H$21</f>
        <v>0</v>
      </c>
      <c r="I21" s="135">
        <f>'Fig10'!I$21</f>
        <v>0</v>
      </c>
      <c r="J21" s="149" t="str">
        <f>IF(I21&lt;&gt;0,SUM(I$12:I21)/COUNT(I$12:I21)," ")</f>
        <v xml:space="preserve"> </v>
      </c>
    </row>
    <row r="22" spans="1:10" x14ac:dyDescent="0.25">
      <c r="A22" s="133">
        <v>11</v>
      </c>
      <c r="B22" s="302">
        <f>'Fig11'!E$21</f>
        <v>0</v>
      </c>
      <c r="C22" s="303"/>
      <c r="D22" s="302">
        <f>'Fig11'!F$21</f>
        <v>0</v>
      </c>
      <c r="E22" s="303"/>
      <c r="F22" s="302">
        <f>'Fig11'!G$21</f>
        <v>0</v>
      </c>
      <c r="G22" s="303"/>
      <c r="H22" s="134">
        <f>'Fig11'!H$21</f>
        <v>0</v>
      </c>
      <c r="I22" s="135">
        <f>'Fig11'!I$21</f>
        <v>0</v>
      </c>
      <c r="J22" s="149" t="str">
        <f>IF(I22&lt;&gt;0,SUM(I$12:I22)/COUNT(I$12:I22)," ")</f>
        <v xml:space="preserve"> </v>
      </c>
    </row>
    <row r="23" spans="1:10" x14ac:dyDescent="0.25">
      <c r="A23" s="133">
        <v>12</v>
      </c>
      <c r="B23" s="302">
        <f>'Fig12'!E$21</f>
        <v>0</v>
      </c>
      <c r="C23" s="303"/>
      <c r="D23" s="302">
        <f>'Fig12'!F$21</f>
        <v>0</v>
      </c>
      <c r="E23" s="303"/>
      <c r="F23" s="302">
        <f>'Fig12'!G$21</f>
        <v>0</v>
      </c>
      <c r="G23" s="303"/>
      <c r="H23" s="134">
        <f>'Fig12'!H$21</f>
        <v>0</v>
      </c>
      <c r="I23" s="135">
        <f>'Fig12'!I$21</f>
        <v>0</v>
      </c>
      <c r="J23" s="149" t="str">
        <f>IF(I23&lt;&gt;0,SUM(I$12:I23)/COUNT(I$12:I23)," ")</f>
        <v xml:space="preserve"> </v>
      </c>
    </row>
    <row r="24" spans="1:10" x14ac:dyDescent="0.25">
      <c r="A24" s="133">
        <v>13</v>
      </c>
      <c r="B24" s="302">
        <f>'Fig13'!E$21</f>
        <v>0</v>
      </c>
      <c r="C24" s="303"/>
      <c r="D24" s="302">
        <f>'Fig13'!F$21</f>
        <v>0</v>
      </c>
      <c r="E24" s="303"/>
      <c r="F24" s="302">
        <f>'Fig13'!G$21</f>
        <v>0</v>
      </c>
      <c r="G24" s="303"/>
      <c r="H24" s="134">
        <f>'Fig13'!H$21</f>
        <v>0</v>
      </c>
      <c r="I24" s="135">
        <f>'Fig13'!I$21</f>
        <v>0</v>
      </c>
      <c r="J24" s="149" t="str">
        <f>IF(I24&lt;&gt;0,SUM(I$12:I24)/COUNT(I$12:I24)," ")</f>
        <v xml:space="preserve"> </v>
      </c>
    </row>
    <row r="25" spans="1:10" x14ac:dyDescent="0.25">
      <c r="A25" s="133">
        <v>14</v>
      </c>
      <c r="B25" s="302">
        <f>'Fig14'!E$21</f>
        <v>0</v>
      </c>
      <c r="C25" s="303"/>
      <c r="D25" s="302">
        <f>'Fig14'!F$21</f>
        <v>0</v>
      </c>
      <c r="E25" s="303"/>
      <c r="F25" s="302">
        <f>'Fig14'!G$21</f>
        <v>0</v>
      </c>
      <c r="G25" s="303"/>
      <c r="H25" s="134">
        <f>'Fig14'!H$21</f>
        <v>0</v>
      </c>
      <c r="I25" s="135">
        <f>'Fig14'!I$21</f>
        <v>0</v>
      </c>
      <c r="J25" s="149" t="str">
        <f>IF(I25&lt;&gt;0,SUM(I$12:I25)/COUNT(I$12:I25)," ")</f>
        <v xml:space="preserve"> </v>
      </c>
    </row>
    <row r="26" spans="1:10" x14ac:dyDescent="0.25">
      <c r="A26" s="133">
        <v>15</v>
      </c>
      <c r="B26" s="302">
        <f>'Fig15'!E$21</f>
        <v>0</v>
      </c>
      <c r="C26" s="303"/>
      <c r="D26" s="302">
        <f>'Fig15'!F$21</f>
        <v>0</v>
      </c>
      <c r="E26" s="303"/>
      <c r="F26" s="302">
        <f>'Fig15'!G$21</f>
        <v>0</v>
      </c>
      <c r="G26" s="303"/>
      <c r="H26" s="134">
        <f>'Fig15'!H$21</f>
        <v>0</v>
      </c>
      <c r="I26" s="135">
        <f>'Fig15'!I$21</f>
        <v>0</v>
      </c>
      <c r="J26" s="149" t="str">
        <f>IF(I26&lt;&gt;0,SUM(I$12:I26)/COUNT(I$12:I26)," ")</f>
        <v xml:space="preserve"> </v>
      </c>
    </row>
    <row r="27" spans="1:10" x14ac:dyDescent="0.25">
      <c r="A27" s="133">
        <v>16</v>
      </c>
      <c r="B27" s="302">
        <f>'Fig16'!E$21</f>
        <v>0</v>
      </c>
      <c r="C27" s="303"/>
      <c r="D27" s="302">
        <f>'Fig16'!F$21</f>
        <v>0</v>
      </c>
      <c r="E27" s="303"/>
      <c r="F27" s="302">
        <f>'Fig16'!G$21</f>
        <v>0</v>
      </c>
      <c r="G27" s="303"/>
      <c r="H27" s="134">
        <f>'Fig16'!H$21</f>
        <v>0</v>
      </c>
      <c r="I27" s="135">
        <f>'Fig16'!I$21</f>
        <v>0</v>
      </c>
      <c r="J27" s="149" t="str">
        <f>IF(I27&lt;&gt;0,SUM(I$12:I27)/COUNT(I$12:I27)," ")</f>
        <v xml:space="preserve"> </v>
      </c>
    </row>
    <row r="28" spans="1:10" x14ac:dyDescent="0.25">
      <c r="A28" s="136"/>
      <c r="B28" s="137"/>
      <c r="C28" s="138"/>
      <c r="D28" s="137"/>
      <c r="E28" s="138"/>
      <c r="F28" s="137"/>
      <c r="G28" s="138"/>
      <c r="H28" s="137"/>
      <c r="I28" s="139"/>
      <c r="J28" s="139" t="str">
        <f>IF(I28&lt;&gt;0,SUM(I$12:I28)/COUNT(I$12:I28)," ")</f>
        <v xml:space="preserve"> </v>
      </c>
    </row>
    <row r="29" spans="1:10" x14ac:dyDescent="0.25">
      <c r="A29" s="124"/>
      <c r="B29" s="140"/>
      <c r="C29" s="141" t="s">
        <v>70</v>
      </c>
      <c r="D29" s="142"/>
      <c r="E29" s="141" t="s">
        <v>70</v>
      </c>
      <c r="F29" s="142"/>
      <c r="G29" s="141" t="s">
        <v>70</v>
      </c>
      <c r="H29" s="143"/>
      <c r="I29" s="126"/>
      <c r="J29" s="126" t="str">
        <f>IF(I29&lt;&gt;0,SUM(I$12:I29)/COUNT(I$12:I29)," ")</f>
        <v xml:space="preserve"> </v>
      </c>
    </row>
    <row r="30" spans="1:10" x14ac:dyDescent="0.25">
      <c r="A30" s="144"/>
      <c r="B30" s="134" t="s">
        <v>71</v>
      </c>
      <c r="C30" s="145" t="s">
        <v>72</v>
      </c>
      <c r="D30" s="138" t="s">
        <v>72</v>
      </c>
      <c r="E30" s="145" t="s">
        <v>72</v>
      </c>
      <c r="F30" s="138" t="s">
        <v>73</v>
      </c>
      <c r="G30" s="145" t="s">
        <v>72</v>
      </c>
      <c r="H30" s="142"/>
      <c r="I30" s="146"/>
      <c r="J30" s="146" t="str">
        <f>IF(I30&lt;&gt;0,SUM(I$12:I30)/COUNT(I$12:I30)," ")</f>
        <v xml:space="preserve"> </v>
      </c>
    </row>
    <row r="31" spans="1:10" x14ac:dyDescent="0.25">
      <c r="A31" s="133">
        <v>17</v>
      </c>
      <c r="B31" s="134">
        <f>'Fig17'!E$21</f>
        <v>0</v>
      </c>
      <c r="C31" s="134">
        <f>'Fig17'!F$21</f>
        <v>0</v>
      </c>
      <c r="D31" s="134">
        <f>'Fig17'!G$21</f>
        <v>0</v>
      </c>
      <c r="E31" s="134">
        <f>'Fig17'!H$21</f>
        <v>0</v>
      </c>
      <c r="F31" s="134">
        <f>'Fig17'!I$21</f>
        <v>0</v>
      </c>
      <c r="G31" s="134">
        <f>'Fig17'!J$21</f>
        <v>0</v>
      </c>
      <c r="H31" s="134">
        <f>'Fig17'!K$21</f>
        <v>0</v>
      </c>
      <c r="I31" s="135">
        <f>'Fig17'!L$21</f>
        <v>0</v>
      </c>
      <c r="J31" s="149" t="str">
        <f>IF(I31&lt;&gt;0,SUM(I$12:I31)/COUNT(I$12:I31)," ")</f>
        <v xml:space="preserve"> </v>
      </c>
    </row>
    <row r="32" spans="1:10" x14ac:dyDescent="0.25">
      <c r="A32" s="133">
        <v>18</v>
      </c>
      <c r="B32" s="134">
        <f>'Fig18'!E$21</f>
        <v>0</v>
      </c>
      <c r="C32" s="134">
        <f>'Fig18'!F$21</f>
        <v>0</v>
      </c>
      <c r="D32" s="134">
        <f>'Fig18'!G$21</f>
        <v>0</v>
      </c>
      <c r="E32" s="134">
        <f>'Fig18'!H$21</f>
        <v>0</v>
      </c>
      <c r="F32" s="134">
        <f>'Fig18'!I$21</f>
        <v>0</v>
      </c>
      <c r="G32" s="134">
        <f>'Fig18'!J$21</f>
        <v>0</v>
      </c>
      <c r="H32" s="134">
        <f>'Fig18'!K$21</f>
        <v>0</v>
      </c>
      <c r="I32" s="135">
        <f>'Fig18'!L$21</f>
        <v>0</v>
      </c>
      <c r="J32" s="149" t="str">
        <f>IF(I32&lt;&gt;0,SUM(I$12:I32)/COUNT(I$12:I32)," ")</f>
        <v xml:space="preserve"> </v>
      </c>
    </row>
    <row r="33" spans="1:10" x14ac:dyDescent="0.25">
      <c r="A33" s="133">
        <v>19</v>
      </c>
      <c r="B33" s="134">
        <f>'Fig19'!E$21</f>
        <v>0</v>
      </c>
      <c r="C33" s="134">
        <f>'Fig19'!F$21</f>
        <v>0</v>
      </c>
      <c r="D33" s="134">
        <f>'Fig19'!G$21</f>
        <v>0</v>
      </c>
      <c r="E33" s="134">
        <f>'Fig19'!H$21</f>
        <v>0</v>
      </c>
      <c r="F33" s="134">
        <f>'Fig19'!I$21</f>
        <v>0</v>
      </c>
      <c r="G33" s="134">
        <f>'Fig19'!J$21</f>
        <v>0</v>
      </c>
      <c r="H33" s="134">
        <f>'Fig19'!K$21</f>
        <v>0</v>
      </c>
      <c r="I33" s="135">
        <f>'Fig19'!L$21</f>
        <v>0</v>
      </c>
      <c r="J33" s="149" t="str">
        <f>IF(I33&lt;&gt;0,SUM(I$12:I33)/COUNT(I$12:I33)," ")</f>
        <v xml:space="preserve"> </v>
      </c>
    </row>
    <row r="34" spans="1:10" x14ac:dyDescent="0.25">
      <c r="A34" s="133">
        <v>20</v>
      </c>
      <c r="B34" s="134">
        <f>'Fig20'!E$21</f>
        <v>0</v>
      </c>
      <c r="C34" s="134">
        <f>'Fig20'!F$21</f>
        <v>0</v>
      </c>
      <c r="D34" s="134">
        <f>'Fig20'!G$21</f>
        <v>0</v>
      </c>
      <c r="E34" s="134">
        <f>'Fig20'!H$21</f>
        <v>0</v>
      </c>
      <c r="F34" s="134">
        <f>'Fig20'!I$21</f>
        <v>0</v>
      </c>
      <c r="G34" s="134">
        <f>'Fig20'!J$21</f>
        <v>0</v>
      </c>
      <c r="H34" s="134">
        <f>'Fig20'!K$21</f>
        <v>0</v>
      </c>
      <c r="I34" s="135">
        <f>'Fig20'!L$21</f>
        <v>0</v>
      </c>
      <c r="J34" s="149" t="str">
        <f>IF(I34&lt;&gt;0,SUM(I$12:I34)/COUNT(I$12:I34)," ")</f>
        <v xml:space="preserve"> </v>
      </c>
    </row>
    <row r="35" spans="1:10" x14ac:dyDescent="0.25">
      <c r="A35" s="133">
        <v>21</v>
      </c>
      <c r="B35" s="134">
        <f>'Fig21'!E$21</f>
        <v>0</v>
      </c>
      <c r="C35" s="134">
        <f>'Fig21'!F$21</f>
        <v>0</v>
      </c>
      <c r="D35" s="134">
        <f>'Fig21'!G$21</f>
        <v>0</v>
      </c>
      <c r="E35" s="134">
        <f>'Fig21'!H$21</f>
        <v>0</v>
      </c>
      <c r="F35" s="134">
        <f>'Fig21'!I$21</f>
        <v>0</v>
      </c>
      <c r="G35" s="134">
        <f>'Fig21'!J$21</f>
        <v>0</v>
      </c>
      <c r="H35" s="134">
        <f>'Fig21'!K$21</f>
        <v>0</v>
      </c>
      <c r="I35" s="135">
        <f>'Fig21'!L$21</f>
        <v>0</v>
      </c>
      <c r="J35" s="149" t="str">
        <f>IF(I35&lt;&gt;0,SUM(I$12:I35)/COUNT(I$12:I35)," ")</f>
        <v xml:space="preserve"> </v>
      </c>
    </row>
    <row r="36" spans="1:10" x14ac:dyDescent="0.25">
      <c r="A36" s="133">
        <v>22</v>
      </c>
      <c r="B36" s="134">
        <f>'Fig22'!E$21</f>
        <v>0</v>
      </c>
      <c r="C36" s="134">
        <f>'Fig22'!F$21</f>
        <v>0</v>
      </c>
      <c r="D36" s="134">
        <f>'Fig22'!G$21</f>
        <v>0</v>
      </c>
      <c r="E36" s="134">
        <f>'Fig22'!H$21</f>
        <v>0</v>
      </c>
      <c r="F36" s="134">
        <f>'Fig22'!I$21</f>
        <v>0</v>
      </c>
      <c r="G36" s="134">
        <f>'Fig22'!J$21</f>
        <v>0</v>
      </c>
      <c r="H36" s="134">
        <f>'Fig22'!K$21</f>
        <v>0</v>
      </c>
      <c r="I36" s="135">
        <f>'Fig22'!L$21</f>
        <v>0</v>
      </c>
      <c r="J36" s="149" t="str">
        <f>IF(I36&lt;&gt;0,SUM(I$12:I36)/COUNT(I$12:I36)," ")</f>
        <v xml:space="preserve"> </v>
      </c>
    </row>
    <row r="37" spans="1:10" x14ac:dyDescent="0.25">
      <c r="A37" s="133">
        <v>23</v>
      </c>
      <c r="B37" s="134">
        <f>'Fig23'!E$21</f>
        <v>0</v>
      </c>
      <c r="C37" s="134">
        <f>'Fig23'!F$21</f>
        <v>0</v>
      </c>
      <c r="D37" s="134">
        <f>'Fig23'!G$21</f>
        <v>0</v>
      </c>
      <c r="E37" s="134">
        <f>'Fig23'!H$21</f>
        <v>0</v>
      </c>
      <c r="F37" s="134">
        <f>'Fig23'!I$21</f>
        <v>0</v>
      </c>
      <c r="G37" s="134">
        <f>'Fig23'!J$21</f>
        <v>0</v>
      </c>
      <c r="H37" s="134">
        <f>'Fig23'!K$21</f>
        <v>0</v>
      </c>
      <c r="I37" s="135">
        <f>'Fig23'!L$21</f>
        <v>0</v>
      </c>
      <c r="J37" s="149" t="str">
        <f>IF(I37&lt;&gt;0,SUM(I$12:I37)/COUNT(I$12:I37)," ")</f>
        <v xml:space="preserve"> </v>
      </c>
    </row>
    <row r="38" spans="1:10" x14ac:dyDescent="0.25">
      <c r="A38" s="133">
        <v>24</v>
      </c>
      <c r="B38" s="134">
        <f>'Fig24'!E$21</f>
        <v>0</v>
      </c>
      <c r="C38" s="134">
        <f>'Fig24'!F$21</f>
        <v>0</v>
      </c>
      <c r="D38" s="134">
        <f>'Fig24'!G$21</f>
        <v>0</v>
      </c>
      <c r="E38" s="134">
        <f>'Fig24'!H$21</f>
        <v>0</v>
      </c>
      <c r="F38" s="134">
        <f>'Fig24'!I$21</f>
        <v>0</v>
      </c>
      <c r="G38" s="134">
        <f>'Fig24'!J$21</f>
        <v>0</v>
      </c>
      <c r="H38" s="134">
        <f>'Fig24'!K$21</f>
        <v>0</v>
      </c>
      <c r="I38" s="135">
        <f>'Fig24'!L$21</f>
        <v>0</v>
      </c>
      <c r="J38" s="149" t="str">
        <f>IF(I38&lt;&gt;0,SUM(I$12:I38)/COUNT(I$12:I38)," ")</f>
        <v xml:space="preserve"> </v>
      </c>
    </row>
    <row r="39" spans="1:10" x14ac:dyDescent="0.25">
      <c r="A39" s="147"/>
      <c r="B39" s="138"/>
      <c r="C39" s="138"/>
      <c r="D39" s="148"/>
      <c r="E39" s="148"/>
      <c r="F39" s="304" t="s">
        <v>74</v>
      </c>
      <c r="G39" s="305"/>
      <c r="H39" s="152">
        <f>SUM(H12:H38)</f>
        <v>0</v>
      </c>
      <c r="I39" s="135">
        <f>SUM(I12:I38)</f>
        <v>0</v>
      </c>
      <c r="J39" s="126"/>
    </row>
    <row r="40" spans="1:10" x14ac:dyDescent="0.25">
      <c r="A40" s="147"/>
      <c r="B40" s="138"/>
      <c r="C40" s="138"/>
      <c r="D40" s="138"/>
      <c r="E40" s="138"/>
      <c r="F40" s="148"/>
      <c r="G40" s="148"/>
      <c r="H40" s="134" t="s">
        <v>75</v>
      </c>
      <c r="I40" s="149">
        <f>I39/24</f>
        <v>0</v>
      </c>
      <c r="J40" s="126"/>
    </row>
    <row r="41" spans="1:10" x14ac:dyDescent="0.25">
      <c r="A41" s="124" t="s">
        <v>76</v>
      </c>
      <c r="B41" s="125"/>
      <c r="C41" s="125"/>
      <c r="D41" s="125"/>
      <c r="E41" s="125"/>
      <c r="F41" s="125"/>
      <c r="G41" s="125"/>
      <c r="H41" s="125"/>
      <c r="I41" s="137"/>
      <c r="J41" s="126"/>
    </row>
    <row r="42" spans="1:10" x14ac:dyDescent="0.25">
      <c r="A42" s="124" t="s">
        <v>77</v>
      </c>
      <c r="B42" s="125"/>
      <c r="C42" s="125"/>
      <c r="D42" s="125"/>
      <c r="E42" s="125"/>
      <c r="F42" s="125"/>
      <c r="G42" s="125"/>
      <c r="H42" s="125"/>
      <c r="I42" s="125"/>
      <c r="J42" s="126"/>
    </row>
    <row r="43" spans="1:10" x14ac:dyDescent="0.25">
      <c r="A43" s="124" t="s">
        <v>78</v>
      </c>
      <c r="B43" s="125"/>
      <c r="C43" s="125"/>
      <c r="D43" s="125"/>
      <c r="E43" s="125"/>
      <c r="F43" s="125"/>
      <c r="G43" s="125"/>
      <c r="H43" s="125"/>
      <c r="I43" s="125"/>
      <c r="J43" s="126"/>
    </row>
    <row r="44" spans="1:10" x14ac:dyDescent="0.25">
      <c r="A44" s="124" t="s">
        <v>79</v>
      </c>
      <c r="B44" s="125"/>
      <c r="C44" s="125"/>
      <c r="D44" s="125"/>
      <c r="E44" s="125"/>
      <c r="F44" s="125"/>
      <c r="G44" s="125"/>
      <c r="H44" s="125"/>
      <c r="I44" s="125"/>
      <c r="J44" s="126"/>
    </row>
    <row r="45" spans="1:10" x14ac:dyDescent="0.25">
      <c r="A45" s="124"/>
      <c r="B45" s="125"/>
      <c r="C45" s="125"/>
      <c r="D45" s="125"/>
      <c r="E45" s="125"/>
      <c r="F45" s="125"/>
      <c r="G45" s="125"/>
      <c r="H45" s="125"/>
      <c r="I45" s="125"/>
      <c r="J45" s="126"/>
    </row>
    <row r="46" spans="1:10" ht="15.75" thickBot="1" x14ac:dyDescent="0.3">
      <c r="A46" s="124"/>
      <c r="B46" s="150" t="s">
        <v>32</v>
      </c>
      <c r="C46" s="125"/>
      <c r="D46" s="125"/>
      <c r="E46" s="125"/>
      <c r="F46" s="125" t="s">
        <v>40</v>
      </c>
      <c r="G46" s="125"/>
      <c r="H46" s="125"/>
      <c r="I46" s="125"/>
      <c r="J46" s="126"/>
    </row>
    <row r="47" spans="1:10" ht="15.75" thickBot="1" x14ac:dyDescent="0.3">
      <c r="A47" s="124"/>
      <c r="B47" s="295" t="str">
        <f>IF(ISBLANK(Résultats!C4),"",Résultats!C4)</f>
        <v/>
      </c>
      <c r="C47" s="296"/>
      <c r="D47" s="125"/>
      <c r="E47" s="125"/>
      <c r="F47" s="201"/>
      <c r="G47" s="202"/>
      <c r="H47" s="203"/>
      <c r="I47" s="125"/>
      <c r="J47" s="126"/>
    </row>
    <row r="48" spans="1:10" x14ac:dyDescent="0.25">
      <c r="A48" s="124"/>
      <c r="B48" s="125"/>
      <c r="C48" s="125"/>
      <c r="D48" s="125"/>
      <c r="E48" s="125"/>
      <c r="F48" s="204"/>
      <c r="G48" s="205"/>
      <c r="H48" s="206"/>
      <c r="I48" s="125"/>
      <c r="J48" s="126"/>
    </row>
    <row r="49" spans="1:10" x14ac:dyDescent="0.25">
      <c r="A49" s="124"/>
      <c r="B49" s="125"/>
      <c r="C49" s="125"/>
      <c r="D49" s="125"/>
      <c r="E49" s="125"/>
      <c r="F49" s="204"/>
      <c r="G49" s="205"/>
      <c r="H49" s="206"/>
      <c r="I49" s="125"/>
      <c r="J49" s="126"/>
    </row>
    <row r="50" spans="1:10" ht="15.75" thickBot="1" x14ac:dyDescent="0.3">
      <c r="A50" s="124"/>
      <c r="B50" s="125"/>
      <c r="C50" s="125"/>
      <c r="D50" s="125"/>
      <c r="E50" s="125"/>
      <c r="F50" s="207"/>
      <c r="G50" s="208"/>
      <c r="H50" s="209"/>
      <c r="I50" s="125"/>
      <c r="J50" s="126"/>
    </row>
    <row r="51" spans="1:10" ht="15.75" thickBot="1" x14ac:dyDescent="0.3">
      <c r="A51" s="180" t="s">
        <v>43</v>
      </c>
      <c r="B51" s="150"/>
      <c r="C51" s="150"/>
      <c r="D51" s="150"/>
      <c r="E51" s="150"/>
      <c r="F51" s="150"/>
      <c r="G51" s="150"/>
      <c r="H51" s="150"/>
      <c r="I51" s="150"/>
      <c r="J51" s="151"/>
    </row>
  </sheetData>
  <sheetProtection algorithmName="SHA-512" hashValue="6TndrMG7aVMbXNYzUX+xdj/HM6w16LtvX0R/Sy+sPv5dErSkqigjgdF6BFpgSoUz410xpZmN7E9cK9Ossm9kVQ==" saltValue="OF/Rf7BqO3VTYuv5twonSA==" spinCount="100000" sheet="1" objects="1" scenarios="1"/>
  <mergeCells count="61">
    <mergeCell ref="C4:G4"/>
    <mergeCell ref="I4:J4"/>
    <mergeCell ref="A1:J1"/>
    <mergeCell ref="B2:G2"/>
    <mergeCell ref="I2:J2"/>
    <mergeCell ref="C3:G3"/>
    <mergeCell ref="I3:J3"/>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 ref="B23:C23"/>
    <mergeCell ref="D23:E23"/>
    <mergeCell ref="F23:G23"/>
    <mergeCell ref="B24:C24"/>
    <mergeCell ref="D24:E24"/>
    <mergeCell ref="F24:G24"/>
    <mergeCell ref="B25:C25"/>
    <mergeCell ref="D25:E25"/>
    <mergeCell ref="F25:G25"/>
    <mergeCell ref="B26:C26"/>
    <mergeCell ref="D26:E26"/>
    <mergeCell ref="F26:G26"/>
    <mergeCell ref="B27:C27"/>
    <mergeCell ref="D27:E27"/>
    <mergeCell ref="F27:G27"/>
    <mergeCell ref="F39:G39"/>
    <mergeCell ref="B47:C47"/>
    <mergeCell ref="F47:H50"/>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E1:J22"/>
  <sheetViews>
    <sheetView workbookViewId="0">
      <selection activeCell="E2" sqref="E2"/>
    </sheetView>
  </sheetViews>
  <sheetFormatPr baseColWidth="10" defaultColWidth="10.7109375" defaultRowHeight="15" x14ac:dyDescent="0.25"/>
  <cols>
    <col min="3" max="4" width="11" customWidth="1"/>
    <col min="5" max="5" width="7" customWidth="1"/>
    <col min="6" max="7" width="7.85546875" customWidth="1"/>
    <col min="9" max="9" width="9.5703125" customWidth="1"/>
    <col min="10" max="10" width="32" customWidth="1"/>
  </cols>
  <sheetData>
    <row r="1" spans="5:10" ht="105" x14ac:dyDescent="0.25">
      <c r="E1" s="1" t="s">
        <v>44</v>
      </c>
      <c r="F1" s="1" t="s">
        <v>45</v>
      </c>
      <c r="G1" s="1" t="s">
        <v>46</v>
      </c>
      <c r="H1" s="28" t="s">
        <v>47</v>
      </c>
      <c r="I1" s="8" t="s">
        <v>48</v>
      </c>
      <c r="J1" s="2"/>
    </row>
    <row r="2" spans="5:10" x14ac:dyDescent="0.25">
      <c r="E2" s="42"/>
      <c r="F2" s="42"/>
      <c r="G2" s="42"/>
      <c r="H2" s="29">
        <f t="shared" ref="H2:H21" si="0">E2+F2+G2</f>
        <v>0</v>
      </c>
      <c r="I2" s="42"/>
      <c r="J2" s="42" t="str">
        <f>IF(ISBLANK(Résultats!D8),"Joueur 1",Résultats!D8)</f>
        <v>Joueur 1</v>
      </c>
    </row>
    <row r="3" spans="5:10" x14ac:dyDescent="0.25">
      <c r="E3" s="43"/>
      <c r="F3" s="43"/>
      <c r="G3" s="43"/>
      <c r="H3" s="30">
        <f t="shared" si="0"/>
        <v>0</v>
      </c>
      <c r="I3" s="43"/>
      <c r="J3" s="43" t="str">
        <f>IF(ISBLANK(Résultats!D9),"Joueur 2",Résultats!D9)</f>
        <v>Joueur 2</v>
      </c>
    </row>
    <row r="4" spans="5:10" x14ac:dyDescent="0.25">
      <c r="E4" s="44"/>
      <c r="F4" s="44"/>
      <c r="G4" s="44"/>
      <c r="H4" s="31">
        <f t="shared" si="0"/>
        <v>0</v>
      </c>
      <c r="I4" s="44"/>
      <c r="J4" s="44" t="str">
        <f>IF(ISBLANK(Résultats!D10),"Joueur 3",Résultats!D10)</f>
        <v>Joueur 3</v>
      </c>
    </row>
    <row r="5" spans="5:10" x14ac:dyDescent="0.25">
      <c r="E5" s="45"/>
      <c r="F5" s="45"/>
      <c r="G5" s="45"/>
      <c r="H5" s="32">
        <f t="shared" si="0"/>
        <v>0</v>
      </c>
      <c r="I5" s="45"/>
      <c r="J5" s="45" t="str">
        <f>IF(ISBLANK(Résultats!D11),"Joueur 4",Résultats!D11)</f>
        <v>Joueur 4</v>
      </c>
    </row>
    <row r="6" spans="5:10" x14ac:dyDescent="0.25">
      <c r="E6" s="42"/>
      <c r="F6" s="42"/>
      <c r="G6" s="42"/>
      <c r="H6" s="29">
        <f t="shared" si="0"/>
        <v>0</v>
      </c>
      <c r="I6" s="42"/>
      <c r="J6" s="42" t="str">
        <f>IF(ISBLANK(Résultats!D12),"Joueur 5",Résultats!D12)</f>
        <v>Joueur 5</v>
      </c>
    </row>
    <row r="7" spans="5:10" x14ac:dyDescent="0.25">
      <c r="E7" s="43"/>
      <c r="F7" s="43"/>
      <c r="G7" s="43"/>
      <c r="H7" s="30">
        <f t="shared" si="0"/>
        <v>0</v>
      </c>
      <c r="I7" s="43"/>
      <c r="J7" s="43" t="str">
        <f>IF(ISBLANK(Résultats!D13),"Joueur 6",Résultats!D13)</f>
        <v>Joueur 6</v>
      </c>
    </row>
    <row r="8" spans="5:10" x14ac:dyDescent="0.25">
      <c r="E8" s="44"/>
      <c r="F8" s="44"/>
      <c r="G8" s="44"/>
      <c r="H8" s="31">
        <f t="shared" si="0"/>
        <v>0</v>
      </c>
      <c r="I8" s="44"/>
      <c r="J8" s="44" t="str">
        <f>IF(ISBLANK(Résultats!D14),"Joueur 7",Résultats!D14)</f>
        <v>Joueur 7</v>
      </c>
    </row>
    <row r="9" spans="5:10" x14ac:dyDescent="0.25">
      <c r="E9" s="45"/>
      <c r="F9" s="45"/>
      <c r="G9" s="45"/>
      <c r="H9" s="32">
        <f t="shared" si="0"/>
        <v>0</v>
      </c>
      <c r="I9" s="45"/>
      <c r="J9" s="45" t="str">
        <f>IF(ISBLANK(Résultats!D15),"Joueur 8",Résultats!D15)</f>
        <v>Joueur 8</v>
      </c>
    </row>
    <row r="10" spans="5:10" x14ac:dyDescent="0.25">
      <c r="E10" s="42"/>
      <c r="F10" s="42"/>
      <c r="G10" s="42"/>
      <c r="H10" s="29">
        <f t="shared" si="0"/>
        <v>0</v>
      </c>
      <c r="I10" s="42"/>
      <c r="J10" s="42" t="str">
        <f>IF(ISBLANK(Résultats!D16),"Joueur 9",Résultats!D16)</f>
        <v>Joueur 9</v>
      </c>
    </row>
    <row r="11" spans="5:10" x14ac:dyDescent="0.25">
      <c r="E11" s="43"/>
      <c r="F11" s="43"/>
      <c r="G11" s="43"/>
      <c r="H11" s="30">
        <f t="shared" si="0"/>
        <v>0</v>
      </c>
      <c r="I11" s="43"/>
      <c r="J11" s="43" t="str">
        <f>IF(ISBLANK(Résultats!D17),"Joueur 10",Résultats!D17)</f>
        <v>Joueur 10</v>
      </c>
    </row>
    <row r="12" spans="5:10" x14ac:dyDescent="0.25">
      <c r="E12" s="44"/>
      <c r="F12" s="44"/>
      <c r="G12" s="44"/>
      <c r="H12" s="31">
        <f t="shared" si="0"/>
        <v>0</v>
      </c>
      <c r="I12" s="44"/>
      <c r="J12" s="44" t="str">
        <f>IF(ISBLANK(Résultats!D18),"Joueur 11",Résultats!D18)</f>
        <v>Joueur 11</v>
      </c>
    </row>
    <row r="13" spans="5:10" x14ac:dyDescent="0.25">
      <c r="E13" s="45"/>
      <c r="F13" s="45"/>
      <c r="G13" s="45"/>
      <c r="H13" s="32">
        <f t="shared" si="0"/>
        <v>0</v>
      </c>
      <c r="I13" s="45"/>
      <c r="J13" s="45" t="str">
        <f>IF(ISBLANK(Résultats!D19),"Joueur 12",Résultats!D19)</f>
        <v>Joueur 12</v>
      </c>
    </row>
    <row r="14" spans="5:10" x14ac:dyDescent="0.25">
      <c r="E14" s="42"/>
      <c r="F14" s="42"/>
      <c r="G14" s="42"/>
      <c r="H14" s="29">
        <f t="shared" si="0"/>
        <v>0</v>
      </c>
      <c r="I14" s="42"/>
      <c r="J14" s="42" t="str">
        <f>IF(ISBLANK(Résultats!D20),"Joueur 13",Résultats!D20)</f>
        <v>Joueur 13</v>
      </c>
    </row>
    <row r="15" spans="5:10" x14ac:dyDescent="0.25">
      <c r="E15" s="43"/>
      <c r="F15" s="43"/>
      <c r="G15" s="43"/>
      <c r="H15" s="30">
        <f t="shared" si="0"/>
        <v>0</v>
      </c>
      <c r="I15" s="43"/>
      <c r="J15" s="43" t="str">
        <f>IF(ISBLANK(Résultats!D21),"Joueur 14",Résultats!D21)</f>
        <v>Joueur 14</v>
      </c>
    </row>
    <row r="16" spans="5:10" x14ac:dyDescent="0.25">
      <c r="E16" s="44"/>
      <c r="F16" s="44"/>
      <c r="G16" s="44"/>
      <c r="H16" s="31">
        <f t="shared" si="0"/>
        <v>0</v>
      </c>
      <c r="I16" s="44"/>
      <c r="J16" s="44" t="str">
        <f>IF(ISBLANK(Résultats!D22),"Joueur 15",Résultats!D22)</f>
        <v>Joueur 15</v>
      </c>
    </row>
    <row r="17" spans="5:10" x14ac:dyDescent="0.25">
      <c r="E17" s="45"/>
      <c r="F17" s="45"/>
      <c r="G17" s="45"/>
      <c r="H17" s="32">
        <f t="shared" si="0"/>
        <v>0</v>
      </c>
      <c r="I17" s="45"/>
      <c r="J17" s="45" t="str">
        <f>IF(ISBLANK(Résultats!D23),"Joueur 16",Résultats!D23)</f>
        <v>Joueur 16</v>
      </c>
    </row>
    <row r="18" spans="5:10" x14ac:dyDescent="0.25">
      <c r="E18" s="42"/>
      <c r="F18" s="42"/>
      <c r="G18" s="42"/>
      <c r="H18" s="29">
        <f t="shared" si="0"/>
        <v>0</v>
      </c>
      <c r="I18" s="42"/>
      <c r="J18" s="42" t="str">
        <f>IF(ISBLANK(Résultats!D24),"Joueur 17",Résultats!D24)</f>
        <v>Joueur 17</v>
      </c>
    </row>
    <row r="19" spans="5:10" x14ac:dyDescent="0.25">
      <c r="E19" s="43"/>
      <c r="F19" s="43"/>
      <c r="G19" s="43"/>
      <c r="H19" s="30">
        <f t="shared" si="0"/>
        <v>0</v>
      </c>
      <c r="I19" s="43"/>
      <c r="J19" s="43" t="str">
        <f>IF(ISBLANK(Résultats!D25),"Joueur 18",Résultats!D25)</f>
        <v>Joueur 18</v>
      </c>
    </row>
    <row r="20" spans="5:10" x14ac:dyDescent="0.25">
      <c r="E20" s="44"/>
      <c r="F20" s="44"/>
      <c r="G20" s="44"/>
      <c r="H20" s="31">
        <f t="shared" si="0"/>
        <v>0</v>
      </c>
      <c r="I20" s="44"/>
      <c r="J20" s="44" t="str">
        <f>IF(ISBLANK(Résultats!D26),"Joueur 19",Résultats!D26)</f>
        <v>Joueur 19</v>
      </c>
    </row>
    <row r="21" spans="5:10" ht="15.75" thickBot="1" x14ac:dyDescent="0.3">
      <c r="E21" s="45"/>
      <c r="F21" s="45"/>
      <c r="G21" s="45"/>
      <c r="H21" s="32">
        <f t="shared" si="0"/>
        <v>0</v>
      </c>
      <c r="I21" s="45"/>
      <c r="J21" s="45" t="str">
        <f>IF(ISBLANK(Résultats!D27),"Joueur 20",Résultats!D27)</f>
        <v>Joueur 20</v>
      </c>
    </row>
    <row r="22" spans="5:10" x14ac:dyDescent="0.25">
      <c r="E22" s="176" t="s">
        <v>43</v>
      </c>
    </row>
  </sheetData>
  <sheetProtection algorithmName="SHA-512" hashValue="fXVSWJltGbGdyFCtZmq03cw+9no3E9ZRZI2WbMfSVAP8DxQu5XcgDi9xYLEVq28XD3QCcDIBxsvVmGDUr+3o2Q==" saltValue="561J+tD1oW8q5Bnu59MuUQ==" spinCount="100000"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E1:J22"/>
  <sheetViews>
    <sheetView workbookViewId="0">
      <selection activeCell="E2" sqref="E2"/>
    </sheetView>
  </sheetViews>
  <sheetFormatPr baseColWidth="10" defaultColWidth="10.7109375" defaultRowHeight="15" x14ac:dyDescent="0.25"/>
  <cols>
    <col min="3" max="4" width="11" customWidth="1"/>
    <col min="5" max="5" width="7" customWidth="1"/>
    <col min="6" max="7" width="7.85546875" customWidth="1"/>
    <col min="9" max="9" width="9.5703125" customWidth="1"/>
    <col min="10" max="10" width="32" customWidth="1"/>
  </cols>
  <sheetData>
    <row r="1" spans="5:10" ht="105" x14ac:dyDescent="0.25">
      <c r="E1" s="1" t="s">
        <v>44</v>
      </c>
      <c r="F1" s="1" t="s">
        <v>45</v>
      </c>
      <c r="G1" s="1" t="s">
        <v>46</v>
      </c>
      <c r="H1" s="28" t="s">
        <v>47</v>
      </c>
      <c r="I1" s="8" t="s">
        <v>48</v>
      </c>
      <c r="J1" s="2"/>
    </row>
    <row r="2" spans="5:10" x14ac:dyDescent="0.25">
      <c r="E2" s="42"/>
      <c r="F2" s="42"/>
      <c r="G2" s="42"/>
      <c r="H2" s="29">
        <f t="shared" ref="H2:H21" si="0">E2+F2+G2</f>
        <v>0</v>
      </c>
      <c r="I2" s="42"/>
      <c r="J2" s="42" t="str">
        <f>IF(ISBLANK(Résultats!D8),"Joueur 1",Résultats!D8)</f>
        <v>Joueur 1</v>
      </c>
    </row>
    <row r="3" spans="5:10" x14ac:dyDescent="0.25">
      <c r="E3" s="43"/>
      <c r="F3" s="43"/>
      <c r="G3" s="43"/>
      <c r="H3" s="30">
        <f t="shared" si="0"/>
        <v>0</v>
      </c>
      <c r="I3" s="43"/>
      <c r="J3" s="43" t="str">
        <f>IF(ISBLANK(Résultats!D9),"Joueur 2",Résultats!D9)</f>
        <v>Joueur 2</v>
      </c>
    </row>
    <row r="4" spans="5:10" x14ac:dyDescent="0.25">
      <c r="E4" s="44"/>
      <c r="F4" s="44"/>
      <c r="G4" s="44"/>
      <c r="H4" s="31">
        <f t="shared" si="0"/>
        <v>0</v>
      </c>
      <c r="I4" s="44"/>
      <c r="J4" s="44" t="str">
        <f>IF(ISBLANK(Résultats!D10),"Joueur 3",Résultats!D10)</f>
        <v>Joueur 3</v>
      </c>
    </row>
    <row r="5" spans="5:10" x14ac:dyDescent="0.25">
      <c r="E5" s="45"/>
      <c r="F5" s="45"/>
      <c r="G5" s="45"/>
      <c r="H5" s="32">
        <f t="shared" si="0"/>
        <v>0</v>
      </c>
      <c r="I5" s="45"/>
      <c r="J5" s="45" t="str">
        <f>IF(ISBLANK(Résultats!D11),"Joueur 4",Résultats!D11)</f>
        <v>Joueur 4</v>
      </c>
    </row>
    <row r="6" spans="5:10" x14ac:dyDescent="0.25">
      <c r="E6" s="42"/>
      <c r="F6" s="42"/>
      <c r="G6" s="42"/>
      <c r="H6" s="29">
        <f t="shared" si="0"/>
        <v>0</v>
      </c>
      <c r="I6" s="42"/>
      <c r="J6" s="42" t="str">
        <f>IF(ISBLANK(Résultats!D12),"Joueur 5",Résultats!D12)</f>
        <v>Joueur 5</v>
      </c>
    </row>
    <row r="7" spans="5:10" x14ac:dyDescent="0.25">
      <c r="E7" s="43"/>
      <c r="F7" s="43"/>
      <c r="G7" s="43"/>
      <c r="H7" s="30">
        <f t="shared" si="0"/>
        <v>0</v>
      </c>
      <c r="I7" s="43"/>
      <c r="J7" s="43" t="str">
        <f>IF(ISBLANK(Résultats!D13),"Joueur 6",Résultats!D13)</f>
        <v>Joueur 6</v>
      </c>
    </row>
    <row r="8" spans="5:10" x14ac:dyDescent="0.25">
      <c r="E8" s="44"/>
      <c r="F8" s="44"/>
      <c r="G8" s="44"/>
      <c r="H8" s="31">
        <f t="shared" si="0"/>
        <v>0</v>
      </c>
      <c r="I8" s="44"/>
      <c r="J8" s="44" t="str">
        <f>IF(ISBLANK(Résultats!D14),"Joueur 7",Résultats!D14)</f>
        <v>Joueur 7</v>
      </c>
    </row>
    <row r="9" spans="5:10" x14ac:dyDescent="0.25">
      <c r="E9" s="45"/>
      <c r="F9" s="45"/>
      <c r="G9" s="45"/>
      <c r="H9" s="32">
        <f t="shared" si="0"/>
        <v>0</v>
      </c>
      <c r="I9" s="45"/>
      <c r="J9" s="45" t="str">
        <f>IF(ISBLANK(Résultats!D15),"Joueur 8",Résultats!D15)</f>
        <v>Joueur 8</v>
      </c>
    </row>
    <row r="10" spans="5:10" x14ac:dyDescent="0.25">
      <c r="E10" s="42"/>
      <c r="F10" s="42"/>
      <c r="G10" s="42"/>
      <c r="H10" s="29">
        <f t="shared" si="0"/>
        <v>0</v>
      </c>
      <c r="I10" s="42"/>
      <c r="J10" s="42" t="str">
        <f>IF(ISBLANK(Résultats!D16),"Joueur 9",Résultats!D16)</f>
        <v>Joueur 9</v>
      </c>
    </row>
    <row r="11" spans="5:10" x14ac:dyDescent="0.25">
      <c r="E11" s="43"/>
      <c r="F11" s="43"/>
      <c r="G11" s="43"/>
      <c r="H11" s="30">
        <f t="shared" si="0"/>
        <v>0</v>
      </c>
      <c r="I11" s="43"/>
      <c r="J11" s="43" t="str">
        <f>IF(ISBLANK(Résultats!D17),"Joueur 10",Résultats!D17)</f>
        <v>Joueur 10</v>
      </c>
    </row>
    <row r="12" spans="5:10" x14ac:dyDescent="0.25">
      <c r="E12" s="44"/>
      <c r="F12" s="44"/>
      <c r="G12" s="44"/>
      <c r="H12" s="31">
        <f t="shared" si="0"/>
        <v>0</v>
      </c>
      <c r="I12" s="44"/>
      <c r="J12" s="44" t="str">
        <f>IF(ISBLANK(Résultats!D18),"Joueur 11",Résultats!D18)</f>
        <v>Joueur 11</v>
      </c>
    </row>
    <row r="13" spans="5:10" x14ac:dyDescent="0.25">
      <c r="E13" s="45"/>
      <c r="F13" s="45"/>
      <c r="G13" s="45"/>
      <c r="H13" s="32">
        <f t="shared" si="0"/>
        <v>0</v>
      </c>
      <c r="I13" s="45"/>
      <c r="J13" s="45" t="str">
        <f>IF(ISBLANK(Résultats!D19),"Joueur 12",Résultats!D19)</f>
        <v>Joueur 12</v>
      </c>
    </row>
    <row r="14" spans="5:10" x14ac:dyDescent="0.25">
      <c r="E14" s="42"/>
      <c r="F14" s="42"/>
      <c r="G14" s="42"/>
      <c r="H14" s="29">
        <f t="shared" si="0"/>
        <v>0</v>
      </c>
      <c r="I14" s="42"/>
      <c r="J14" s="42" t="str">
        <f>IF(ISBLANK(Résultats!D20),"Joueur 13",Résultats!D20)</f>
        <v>Joueur 13</v>
      </c>
    </row>
    <row r="15" spans="5:10" x14ac:dyDescent="0.25">
      <c r="E15" s="43"/>
      <c r="F15" s="43"/>
      <c r="G15" s="43"/>
      <c r="H15" s="30">
        <f t="shared" si="0"/>
        <v>0</v>
      </c>
      <c r="I15" s="43"/>
      <c r="J15" s="43" t="str">
        <f>IF(ISBLANK(Résultats!D21),"Joueur 14",Résultats!D21)</f>
        <v>Joueur 14</v>
      </c>
    </row>
    <row r="16" spans="5:10" x14ac:dyDescent="0.25">
      <c r="E16" s="44"/>
      <c r="F16" s="44"/>
      <c r="G16" s="44"/>
      <c r="H16" s="31">
        <f t="shared" si="0"/>
        <v>0</v>
      </c>
      <c r="I16" s="44"/>
      <c r="J16" s="44" t="str">
        <f>IF(ISBLANK(Résultats!D22),"Joueur 15",Résultats!D22)</f>
        <v>Joueur 15</v>
      </c>
    </row>
    <row r="17" spans="5:10" x14ac:dyDescent="0.25">
      <c r="E17" s="45"/>
      <c r="F17" s="45"/>
      <c r="G17" s="45"/>
      <c r="H17" s="32">
        <f t="shared" si="0"/>
        <v>0</v>
      </c>
      <c r="I17" s="45"/>
      <c r="J17" s="45" t="str">
        <f>IF(ISBLANK(Résultats!D23),"Joueur 16",Résultats!D23)</f>
        <v>Joueur 16</v>
      </c>
    </row>
    <row r="18" spans="5:10" x14ac:dyDescent="0.25">
      <c r="E18" s="42"/>
      <c r="F18" s="42"/>
      <c r="G18" s="42"/>
      <c r="H18" s="29">
        <f t="shared" si="0"/>
        <v>0</v>
      </c>
      <c r="I18" s="42"/>
      <c r="J18" s="42" t="str">
        <f>IF(ISBLANK(Résultats!D24),"Joueur 17",Résultats!D24)</f>
        <v>Joueur 17</v>
      </c>
    </row>
    <row r="19" spans="5:10" x14ac:dyDescent="0.25">
      <c r="E19" s="43"/>
      <c r="F19" s="43"/>
      <c r="G19" s="43"/>
      <c r="H19" s="30">
        <f t="shared" si="0"/>
        <v>0</v>
      </c>
      <c r="I19" s="43"/>
      <c r="J19" s="43" t="str">
        <f>IF(ISBLANK(Résultats!D25),"Joueur 18",Résultats!D25)</f>
        <v>Joueur 18</v>
      </c>
    </row>
    <row r="20" spans="5:10" x14ac:dyDescent="0.25">
      <c r="E20" s="44"/>
      <c r="F20" s="44"/>
      <c r="G20" s="44"/>
      <c r="H20" s="31">
        <f t="shared" si="0"/>
        <v>0</v>
      </c>
      <c r="I20" s="44"/>
      <c r="J20" s="44" t="str">
        <f>IF(ISBLANK(Résultats!D26),"Joueur 19",Résultats!D26)</f>
        <v>Joueur 19</v>
      </c>
    </row>
    <row r="21" spans="5:10" ht="15.75" thickBot="1" x14ac:dyDescent="0.3">
      <c r="E21" s="45"/>
      <c r="F21" s="45"/>
      <c r="G21" s="45"/>
      <c r="H21" s="32">
        <f t="shared" si="0"/>
        <v>0</v>
      </c>
      <c r="I21" s="45"/>
      <c r="J21" s="45" t="str">
        <f>IF(ISBLANK(Résultats!D27),"Joueur 20",Résultats!D27)</f>
        <v>Joueur 20</v>
      </c>
    </row>
    <row r="22" spans="5:10" x14ac:dyDescent="0.25">
      <c r="E22" s="176" t="s">
        <v>43</v>
      </c>
    </row>
  </sheetData>
  <sheetProtection algorithmName="SHA-512" hashValue="ek30Yf23sHNDY6Q3VBtN9D6+fxXTn/Vfcf2YV7utYif5Xuxw5SJ7UFXjM3sW2RvTcel9V4aG2JeoNksOAoPt1A==" saltValue="VMPT5TnYzJkp1S0D8aMbBg=="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E1:J22"/>
  <sheetViews>
    <sheetView workbookViewId="0">
      <selection activeCell="E2" sqref="E2"/>
    </sheetView>
  </sheetViews>
  <sheetFormatPr baseColWidth="10" defaultColWidth="10.7109375" defaultRowHeight="15" x14ac:dyDescent="0.25"/>
  <cols>
    <col min="3" max="4" width="11" customWidth="1"/>
    <col min="5" max="5" width="7" customWidth="1"/>
    <col min="6" max="7" width="7.85546875" customWidth="1"/>
    <col min="9" max="9" width="9.5703125" customWidth="1"/>
    <col min="10" max="10" width="32" customWidth="1"/>
  </cols>
  <sheetData>
    <row r="1" spans="5:10" ht="105" x14ac:dyDescent="0.25">
      <c r="E1" s="1" t="s">
        <v>44</v>
      </c>
      <c r="F1" s="1" t="s">
        <v>45</v>
      </c>
      <c r="G1" s="1" t="s">
        <v>46</v>
      </c>
      <c r="H1" s="28" t="s">
        <v>47</v>
      </c>
      <c r="I1" s="8" t="s">
        <v>48</v>
      </c>
      <c r="J1" s="2"/>
    </row>
    <row r="2" spans="5:10" x14ac:dyDescent="0.25">
      <c r="E2" s="42"/>
      <c r="F2" s="42"/>
      <c r="G2" s="42"/>
      <c r="H2" s="29">
        <f t="shared" ref="H2:H21" si="0">E2+F2+G2</f>
        <v>0</v>
      </c>
      <c r="I2" s="42"/>
      <c r="J2" s="42" t="str">
        <f>IF(ISBLANK(Résultats!D8),"Joueur 1",Résultats!D8)</f>
        <v>Joueur 1</v>
      </c>
    </row>
    <row r="3" spans="5:10" x14ac:dyDescent="0.25">
      <c r="E3" s="43"/>
      <c r="F3" s="43"/>
      <c r="G3" s="43"/>
      <c r="H3" s="30">
        <f t="shared" si="0"/>
        <v>0</v>
      </c>
      <c r="I3" s="43"/>
      <c r="J3" s="43" t="str">
        <f>IF(ISBLANK(Résultats!D9),"Joueur 2",Résultats!D9)</f>
        <v>Joueur 2</v>
      </c>
    </row>
    <row r="4" spans="5:10" x14ac:dyDescent="0.25">
      <c r="E4" s="44"/>
      <c r="F4" s="44"/>
      <c r="G4" s="44"/>
      <c r="H4" s="31">
        <f t="shared" si="0"/>
        <v>0</v>
      </c>
      <c r="I4" s="44"/>
      <c r="J4" s="44" t="str">
        <f>IF(ISBLANK(Résultats!D10),"Joueur 3",Résultats!D10)</f>
        <v>Joueur 3</v>
      </c>
    </row>
    <row r="5" spans="5:10" x14ac:dyDescent="0.25">
      <c r="E5" s="45"/>
      <c r="F5" s="45"/>
      <c r="G5" s="45"/>
      <c r="H5" s="32">
        <f t="shared" si="0"/>
        <v>0</v>
      </c>
      <c r="I5" s="45"/>
      <c r="J5" s="45" t="str">
        <f>IF(ISBLANK(Résultats!D11),"Joueur 4",Résultats!D11)</f>
        <v>Joueur 4</v>
      </c>
    </row>
    <row r="6" spans="5:10" x14ac:dyDescent="0.25">
      <c r="E6" s="42"/>
      <c r="F6" s="42"/>
      <c r="G6" s="42"/>
      <c r="H6" s="29">
        <f t="shared" si="0"/>
        <v>0</v>
      </c>
      <c r="I6" s="42"/>
      <c r="J6" s="42" t="str">
        <f>IF(ISBLANK(Résultats!D12),"Joueur 5",Résultats!D12)</f>
        <v>Joueur 5</v>
      </c>
    </row>
    <row r="7" spans="5:10" x14ac:dyDescent="0.25">
      <c r="E7" s="43"/>
      <c r="F7" s="43"/>
      <c r="G7" s="43"/>
      <c r="H7" s="30">
        <f t="shared" si="0"/>
        <v>0</v>
      </c>
      <c r="I7" s="43"/>
      <c r="J7" s="43" t="str">
        <f>IF(ISBLANK(Résultats!D13),"Joueur 6",Résultats!D13)</f>
        <v>Joueur 6</v>
      </c>
    </row>
    <row r="8" spans="5:10" x14ac:dyDescent="0.25">
      <c r="E8" s="44"/>
      <c r="F8" s="44"/>
      <c r="G8" s="44"/>
      <c r="H8" s="31">
        <f t="shared" si="0"/>
        <v>0</v>
      </c>
      <c r="I8" s="44"/>
      <c r="J8" s="44" t="str">
        <f>IF(ISBLANK(Résultats!D14),"Joueur 7",Résultats!D14)</f>
        <v>Joueur 7</v>
      </c>
    </row>
    <row r="9" spans="5:10" x14ac:dyDescent="0.25">
      <c r="E9" s="45"/>
      <c r="F9" s="45"/>
      <c r="G9" s="45"/>
      <c r="H9" s="32">
        <f t="shared" si="0"/>
        <v>0</v>
      </c>
      <c r="I9" s="45"/>
      <c r="J9" s="45" t="str">
        <f>IF(ISBLANK(Résultats!D15),"Joueur 8",Résultats!D15)</f>
        <v>Joueur 8</v>
      </c>
    </row>
    <row r="10" spans="5:10" x14ac:dyDescent="0.25">
      <c r="E10" s="42"/>
      <c r="F10" s="42"/>
      <c r="G10" s="42"/>
      <c r="H10" s="29">
        <f t="shared" si="0"/>
        <v>0</v>
      </c>
      <c r="I10" s="42"/>
      <c r="J10" s="42" t="str">
        <f>IF(ISBLANK(Résultats!D16),"Joueur 9",Résultats!D16)</f>
        <v>Joueur 9</v>
      </c>
    </row>
    <row r="11" spans="5:10" x14ac:dyDescent="0.25">
      <c r="E11" s="43"/>
      <c r="F11" s="43"/>
      <c r="G11" s="43"/>
      <c r="H11" s="30">
        <f t="shared" si="0"/>
        <v>0</v>
      </c>
      <c r="I11" s="43"/>
      <c r="J11" s="43" t="str">
        <f>IF(ISBLANK(Résultats!D17),"Joueur 10",Résultats!D17)</f>
        <v>Joueur 10</v>
      </c>
    </row>
    <row r="12" spans="5:10" x14ac:dyDescent="0.25">
      <c r="E12" s="44"/>
      <c r="F12" s="44"/>
      <c r="G12" s="44"/>
      <c r="H12" s="31">
        <f t="shared" si="0"/>
        <v>0</v>
      </c>
      <c r="I12" s="44"/>
      <c r="J12" s="44" t="str">
        <f>IF(ISBLANK(Résultats!D18),"Joueur 11",Résultats!D18)</f>
        <v>Joueur 11</v>
      </c>
    </row>
    <row r="13" spans="5:10" x14ac:dyDescent="0.25">
      <c r="E13" s="45"/>
      <c r="F13" s="45"/>
      <c r="G13" s="45"/>
      <c r="H13" s="32">
        <f t="shared" si="0"/>
        <v>0</v>
      </c>
      <c r="I13" s="45"/>
      <c r="J13" s="45" t="str">
        <f>IF(ISBLANK(Résultats!D19),"Joueur 12",Résultats!D19)</f>
        <v>Joueur 12</v>
      </c>
    </row>
    <row r="14" spans="5:10" x14ac:dyDescent="0.25">
      <c r="E14" s="42"/>
      <c r="F14" s="42"/>
      <c r="G14" s="42"/>
      <c r="H14" s="29">
        <f t="shared" si="0"/>
        <v>0</v>
      </c>
      <c r="I14" s="42"/>
      <c r="J14" s="42" t="str">
        <f>IF(ISBLANK(Résultats!D20),"Joueur 13",Résultats!D20)</f>
        <v>Joueur 13</v>
      </c>
    </row>
    <row r="15" spans="5:10" x14ac:dyDescent="0.25">
      <c r="E15" s="43"/>
      <c r="F15" s="43"/>
      <c r="G15" s="43"/>
      <c r="H15" s="30">
        <f t="shared" si="0"/>
        <v>0</v>
      </c>
      <c r="I15" s="43"/>
      <c r="J15" s="43" t="str">
        <f>IF(ISBLANK(Résultats!D21),"Joueur 14",Résultats!D21)</f>
        <v>Joueur 14</v>
      </c>
    </row>
    <row r="16" spans="5:10" x14ac:dyDescent="0.25">
      <c r="E16" s="44"/>
      <c r="F16" s="44"/>
      <c r="G16" s="44"/>
      <c r="H16" s="31">
        <f t="shared" si="0"/>
        <v>0</v>
      </c>
      <c r="I16" s="44"/>
      <c r="J16" s="44" t="str">
        <f>IF(ISBLANK(Résultats!D22),"Joueur 15",Résultats!D22)</f>
        <v>Joueur 15</v>
      </c>
    </row>
    <row r="17" spans="5:10" x14ac:dyDescent="0.25">
      <c r="E17" s="45"/>
      <c r="F17" s="45"/>
      <c r="G17" s="45"/>
      <c r="H17" s="32">
        <f t="shared" si="0"/>
        <v>0</v>
      </c>
      <c r="I17" s="45"/>
      <c r="J17" s="45" t="str">
        <f>IF(ISBLANK(Résultats!D23),"Joueur 16",Résultats!D23)</f>
        <v>Joueur 16</v>
      </c>
    </row>
    <row r="18" spans="5:10" x14ac:dyDescent="0.25">
      <c r="E18" s="42"/>
      <c r="F18" s="42"/>
      <c r="G18" s="42"/>
      <c r="H18" s="29">
        <f t="shared" si="0"/>
        <v>0</v>
      </c>
      <c r="I18" s="42"/>
      <c r="J18" s="42" t="str">
        <f>IF(ISBLANK(Résultats!D24),"Joueur 17",Résultats!D24)</f>
        <v>Joueur 17</v>
      </c>
    </row>
    <row r="19" spans="5:10" x14ac:dyDescent="0.25">
      <c r="E19" s="43"/>
      <c r="F19" s="43"/>
      <c r="G19" s="43"/>
      <c r="H19" s="30">
        <f t="shared" si="0"/>
        <v>0</v>
      </c>
      <c r="I19" s="43"/>
      <c r="J19" s="43" t="str">
        <f>IF(ISBLANK(Résultats!D25),"Joueur 18",Résultats!D25)</f>
        <v>Joueur 18</v>
      </c>
    </row>
    <row r="20" spans="5:10" x14ac:dyDescent="0.25">
      <c r="E20" s="44"/>
      <c r="F20" s="44"/>
      <c r="G20" s="44"/>
      <c r="H20" s="31">
        <f t="shared" si="0"/>
        <v>0</v>
      </c>
      <c r="I20" s="44"/>
      <c r="J20" s="44" t="str">
        <f>IF(ISBLANK(Résultats!D26),"Joueur 19",Résultats!D26)</f>
        <v>Joueur 19</v>
      </c>
    </row>
    <row r="21" spans="5:10" ht="15.75" thickBot="1" x14ac:dyDescent="0.3">
      <c r="E21" s="45"/>
      <c r="F21" s="45"/>
      <c r="G21" s="45"/>
      <c r="H21" s="32">
        <f t="shared" si="0"/>
        <v>0</v>
      </c>
      <c r="I21" s="45"/>
      <c r="J21" s="45" t="str">
        <f>IF(ISBLANK(Résultats!D27),"Joueur 20",Résultats!D27)</f>
        <v>Joueur 20</v>
      </c>
    </row>
    <row r="22" spans="5:10" x14ac:dyDescent="0.25">
      <c r="E22" s="176" t="s">
        <v>43</v>
      </c>
    </row>
  </sheetData>
  <sheetProtection algorithmName="SHA-512" hashValue="bSn95KzyIy8JdMADE5ZxGnV2VUJcTz9xfW+/CPcAYo/njxgwc7Ao76RgAatlFPipREBrBjnVgTmb1OYo8rN97w==" saltValue="+M3I8i71CLsbNNHS/18evw==" spinCount="100000" sheet="1" objects="1" scenarios="1"/>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2"/>
  <sheetViews>
    <sheetView workbookViewId="0">
      <selection activeCell="E2" sqref="E2"/>
    </sheetView>
  </sheetViews>
  <sheetFormatPr baseColWidth="10" defaultColWidth="10.7109375" defaultRowHeight="15" x14ac:dyDescent="0.25"/>
  <cols>
    <col min="3" max="4" width="11" customWidth="1"/>
    <col min="5" max="5" width="7" customWidth="1"/>
    <col min="6" max="7" width="7.85546875" customWidth="1"/>
    <col min="9" max="9" width="9.5703125" customWidth="1"/>
    <col min="10" max="10" width="32" customWidth="1"/>
  </cols>
  <sheetData>
    <row r="1" spans="1:10" ht="105" x14ac:dyDescent="0.25">
      <c r="A1" t="s">
        <v>49</v>
      </c>
      <c r="E1" s="1" t="s">
        <v>44</v>
      </c>
      <c r="F1" s="1" t="s">
        <v>45</v>
      </c>
      <c r="G1" s="1" t="s">
        <v>46</v>
      </c>
      <c r="H1" s="28" t="s">
        <v>47</v>
      </c>
      <c r="I1" s="8" t="s">
        <v>48</v>
      </c>
      <c r="J1" s="2"/>
    </row>
    <row r="2" spans="1:10" x14ac:dyDescent="0.25">
      <c r="E2" s="42"/>
      <c r="F2" s="42"/>
      <c r="G2" s="42"/>
      <c r="H2" s="29">
        <f t="shared" ref="H2:H21" si="0">E2+F2+G2</f>
        <v>0</v>
      </c>
      <c r="I2" s="42"/>
      <c r="J2" s="42" t="str">
        <f>IF(ISBLANK(Résultats!D8),"Joueur 1",Résultats!D8)</f>
        <v>Joueur 1</v>
      </c>
    </row>
    <row r="3" spans="1:10" x14ac:dyDescent="0.25">
      <c r="E3" s="43"/>
      <c r="F3" s="43"/>
      <c r="G3" s="43"/>
      <c r="H3" s="30">
        <f t="shared" si="0"/>
        <v>0</v>
      </c>
      <c r="I3" s="43"/>
      <c r="J3" s="43" t="str">
        <f>IF(ISBLANK(Résultats!D9),"Joueur 2",Résultats!D9)</f>
        <v>Joueur 2</v>
      </c>
    </row>
    <row r="4" spans="1:10" x14ac:dyDescent="0.25">
      <c r="E4" s="44"/>
      <c r="F4" s="44"/>
      <c r="G4" s="44"/>
      <c r="H4" s="31">
        <f t="shared" si="0"/>
        <v>0</v>
      </c>
      <c r="I4" s="44"/>
      <c r="J4" s="44" t="str">
        <f>IF(ISBLANK(Résultats!D10),"Joueur 3",Résultats!D10)</f>
        <v>Joueur 3</v>
      </c>
    </row>
    <row r="5" spans="1:10" x14ac:dyDescent="0.25">
      <c r="E5" s="45"/>
      <c r="F5" s="45"/>
      <c r="G5" s="45"/>
      <c r="H5" s="32">
        <f t="shared" si="0"/>
        <v>0</v>
      </c>
      <c r="I5" s="45"/>
      <c r="J5" s="45" t="str">
        <f>IF(ISBLANK(Résultats!D11),"Joueur 4",Résultats!D11)</f>
        <v>Joueur 4</v>
      </c>
    </row>
    <row r="6" spans="1:10" x14ac:dyDescent="0.25">
      <c r="E6" s="42"/>
      <c r="F6" s="42"/>
      <c r="G6" s="42"/>
      <c r="H6" s="29">
        <f t="shared" si="0"/>
        <v>0</v>
      </c>
      <c r="I6" s="42"/>
      <c r="J6" s="42" t="str">
        <f>IF(ISBLANK(Résultats!D12),"Joueur 5",Résultats!D12)</f>
        <v>Joueur 5</v>
      </c>
    </row>
    <row r="7" spans="1:10" x14ac:dyDescent="0.25">
      <c r="E7" s="43"/>
      <c r="F7" s="43"/>
      <c r="G7" s="43"/>
      <c r="H7" s="30">
        <f t="shared" si="0"/>
        <v>0</v>
      </c>
      <c r="I7" s="43"/>
      <c r="J7" s="43" t="str">
        <f>IF(ISBLANK(Résultats!D13),"Joueur 6",Résultats!D13)</f>
        <v>Joueur 6</v>
      </c>
    </row>
    <row r="8" spans="1:10" x14ac:dyDescent="0.25">
      <c r="E8" s="44"/>
      <c r="F8" s="44"/>
      <c r="G8" s="44"/>
      <c r="H8" s="31">
        <f t="shared" si="0"/>
        <v>0</v>
      </c>
      <c r="I8" s="44"/>
      <c r="J8" s="44" t="str">
        <f>IF(ISBLANK(Résultats!D14),"Joueur 7",Résultats!D14)</f>
        <v>Joueur 7</v>
      </c>
    </row>
    <row r="9" spans="1:10" x14ac:dyDescent="0.25">
      <c r="E9" s="45"/>
      <c r="F9" s="45"/>
      <c r="G9" s="45"/>
      <c r="H9" s="32">
        <f t="shared" si="0"/>
        <v>0</v>
      </c>
      <c r="I9" s="45"/>
      <c r="J9" s="45" t="str">
        <f>IF(ISBLANK(Résultats!D15),"Joueur 8",Résultats!D15)</f>
        <v>Joueur 8</v>
      </c>
    </row>
    <row r="10" spans="1:10" x14ac:dyDescent="0.25">
      <c r="E10" s="42"/>
      <c r="F10" s="42"/>
      <c r="G10" s="42"/>
      <c r="H10" s="29">
        <f t="shared" si="0"/>
        <v>0</v>
      </c>
      <c r="I10" s="42"/>
      <c r="J10" s="42" t="str">
        <f>IF(ISBLANK(Résultats!D16),"Joueur 9",Résultats!D16)</f>
        <v>Joueur 9</v>
      </c>
    </row>
    <row r="11" spans="1:10" x14ac:dyDescent="0.25">
      <c r="E11" s="43"/>
      <c r="F11" s="43"/>
      <c r="G11" s="43"/>
      <c r="H11" s="30">
        <f t="shared" si="0"/>
        <v>0</v>
      </c>
      <c r="I11" s="43"/>
      <c r="J11" s="43" t="str">
        <f>IF(ISBLANK(Résultats!D17),"Joueur 10",Résultats!D17)</f>
        <v>Joueur 10</v>
      </c>
    </row>
    <row r="12" spans="1:10" x14ac:dyDescent="0.25">
      <c r="E12" s="44"/>
      <c r="F12" s="44"/>
      <c r="G12" s="44"/>
      <c r="H12" s="31">
        <f t="shared" si="0"/>
        <v>0</v>
      </c>
      <c r="I12" s="44"/>
      <c r="J12" s="44" t="str">
        <f>IF(ISBLANK(Résultats!D18),"Joueur 11",Résultats!D18)</f>
        <v>Joueur 11</v>
      </c>
    </row>
    <row r="13" spans="1:10" x14ac:dyDescent="0.25">
      <c r="E13" s="45"/>
      <c r="F13" s="45"/>
      <c r="G13" s="45"/>
      <c r="H13" s="32">
        <f t="shared" si="0"/>
        <v>0</v>
      </c>
      <c r="I13" s="45"/>
      <c r="J13" s="45" t="str">
        <f>IF(ISBLANK(Résultats!D19),"Joueur 12",Résultats!D19)</f>
        <v>Joueur 12</v>
      </c>
    </row>
    <row r="14" spans="1:10" x14ac:dyDescent="0.25">
      <c r="E14" s="42"/>
      <c r="F14" s="42"/>
      <c r="G14" s="42"/>
      <c r="H14" s="29">
        <f t="shared" si="0"/>
        <v>0</v>
      </c>
      <c r="I14" s="42"/>
      <c r="J14" s="42" t="str">
        <f>IF(ISBLANK(Résultats!D20),"Joueur 13",Résultats!D20)</f>
        <v>Joueur 13</v>
      </c>
    </row>
    <row r="15" spans="1:10" x14ac:dyDescent="0.25">
      <c r="E15" s="43"/>
      <c r="F15" s="43"/>
      <c r="G15" s="43"/>
      <c r="H15" s="30">
        <f t="shared" si="0"/>
        <v>0</v>
      </c>
      <c r="I15" s="43"/>
      <c r="J15" s="43" t="str">
        <f>IF(ISBLANK(Résultats!D21),"Joueur 14",Résultats!D21)</f>
        <v>Joueur 14</v>
      </c>
    </row>
    <row r="16" spans="1:10" x14ac:dyDescent="0.25">
      <c r="E16" s="44"/>
      <c r="F16" s="44"/>
      <c r="G16" s="44"/>
      <c r="H16" s="31">
        <f t="shared" si="0"/>
        <v>0</v>
      </c>
      <c r="I16" s="44"/>
      <c r="J16" s="44" t="str">
        <f>IF(ISBLANK(Résultats!D22),"Joueur 15",Résultats!D22)</f>
        <v>Joueur 15</v>
      </c>
    </row>
    <row r="17" spans="5:10" x14ac:dyDescent="0.25">
      <c r="E17" s="45"/>
      <c r="F17" s="45"/>
      <c r="G17" s="45"/>
      <c r="H17" s="32">
        <f t="shared" si="0"/>
        <v>0</v>
      </c>
      <c r="I17" s="45"/>
      <c r="J17" s="45" t="str">
        <f>IF(ISBLANK(Résultats!D23),"Joueur 16",Résultats!D23)</f>
        <v>Joueur 16</v>
      </c>
    </row>
    <row r="18" spans="5:10" x14ac:dyDescent="0.25">
      <c r="E18" s="42"/>
      <c r="F18" s="42"/>
      <c r="G18" s="42"/>
      <c r="H18" s="29">
        <f t="shared" si="0"/>
        <v>0</v>
      </c>
      <c r="I18" s="42"/>
      <c r="J18" s="42" t="str">
        <f>IF(ISBLANK(Résultats!D24),"Joueur 17",Résultats!D24)</f>
        <v>Joueur 17</v>
      </c>
    </row>
    <row r="19" spans="5:10" x14ac:dyDescent="0.25">
      <c r="E19" s="43"/>
      <c r="F19" s="43"/>
      <c r="G19" s="43"/>
      <c r="H19" s="30">
        <f t="shared" si="0"/>
        <v>0</v>
      </c>
      <c r="I19" s="43"/>
      <c r="J19" s="43" t="str">
        <f>IF(ISBLANK(Résultats!D25),"Joueur 18",Résultats!D25)</f>
        <v>Joueur 18</v>
      </c>
    </row>
    <row r="20" spans="5:10" x14ac:dyDescent="0.25">
      <c r="E20" s="44"/>
      <c r="F20" s="44"/>
      <c r="G20" s="44"/>
      <c r="H20" s="31">
        <f t="shared" si="0"/>
        <v>0</v>
      </c>
      <c r="I20" s="44"/>
      <c r="J20" s="44" t="str">
        <f>IF(ISBLANK(Résultats!D26),"Joueur 19",Résultats!D26)</f>
        <v>Joueur 19</v>
      </c>
    </row>
    <row r="21" spans="5:10" ht="15.75" thickBot="1" x14ac:dyDescent="0.3">
      <c r="E21" s="45"/>
      <c r="F21" s="45"/>
      <c r="G21" s="45"/>
      <c r="H21" s="32">
        <f t="shared" si="0"/>
        <v>0</v>
      </c>
      <c r="I21" s="45"/>
      <c r="J21" s="45" t="str">
        <f>IF(ISBLANK(Résultats!D27),"Joueur 20",Résultats!D27)</f>
        <v>Joueur 20</v>
      </c>
    </row>
    <row r="22" spans="5:10" x14ac:dyDescent="0.25">
      <c r="E22" s="176" t="s">
        <v>43</v>
      </c>
    </row>
  </sheetData>
  <sheetProtection algorithmName="SHA-512" hashValue="o6e0QcCQMoU6o6wxeK6tF+g9jxVGELaT5dt3IugrblWrg1mkQI85bQBfMFCV/22X0n67qLtF/8s6BZZHdeY5WQ==" saltValue="2ZWSPcNU/oW2STyYDuwXFQ==" spinCount="100000" sheet="1" objects="1" scenarios="1"/>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E1:J22"/>
  <sheetViews>
    <sheetView workbookViewId="0">
      <selection activeCell="E2" sqref="E2"/>
    </sheetView>
  </sheetViews>
  <sheetFormatPr baseColWidth="10" defaultColWidth="10.7109375" defaultRowHeight="15" x14ac:dyDescent="0.25"/>
  <cols>
    <col min="3" max="4" width="11" customWidth="1"/>
    <col min="5" max="5" width="7" customWidth="1"/>
    <col min="6" max="7" width="7.85546875" customWidth="1"/>
    <col min="9" max="9" width="9.5703125" customWidth="1"/>
    <col min="10" max="10" width="32" customWidth="1"/>
  </cols>
  <sheetData>
    <row r="1" spans="5:10" ht="105" x14ac:dyDescent="0.25">
      <c r="E1" s="1" t="s">
        <v>44</v>
      </c>
      <c r="F1" s="1" t="s">
        <v>45</v>
      </c>
      <c r="G1" s="1" t="s">
        <v>46</v>
      </c>
      <c r="H1" s="28" t="s">
        <v>47</v>
      </c>
      <c r="I1" s="8" t="s">
        <v>48</v>
      </c>
      <c r="J1" s="2"/>
    </row>
    <row r="2" spans="5:10" x14ac:dyDescent="0.25">
      <c r="E2" s="42"/>
      <c r="F2" s="42"/>
      <c r="G2" s="42"/>
      <c r="H2" s="29">
        <f t="shared" ref="H2:H21" si="0">E2+F2+G2</f>
        <v>0</v>
      </c>
      <c r="I2" s="42"/>
      <c r="J2" s="42" t="str">
        <f>IF(ISBLANK(Résultats!D8),"Joueur 1",Résultats!D8)</f>
        <v>Joueur 1</v>
      </c>
    </row>
    <row r="3" spans="5:10" x14ac:dyDescent="0.25">
      <c r="E3" s="43"/>
      <c r="F3" s="43"/>
      <c r="G3" s="43"/>
      <c r="H3" s="30">
        <f t="shared" si="0"/>
        <v>0</v>
      </c>
      <c r="I3" s="43"/>
      <c r="J3" s="43" t="str">
        <f>IF(ISBLANK(Résultats!D9),"Joueur 2",Résultats!D9)</f>
        <v>Joueur 2</v>
      </c>
    </row>
    <row r="4" spans="5:10" x14ac:dyDescent="0.25">
      <c r="E4" s="44"/>
      <c r="F4" s="44"/>
      <c r="G4" s="44"/>
      <c r="H4" s="31">
        <f t="shared" si="0"/>
        <v>0</v>
      </c>
      <c r="I4" s="44"/>
      <c r="J4" s="44" t="str">
        <f>IF(ISBLANK(Résultats!D10),"Joueur 3",Résultats!D10)</f>
        <v>Joueur 3</v>
      </c>
    </row>
    <row r="5" spans="5:10" x14ac:dyDescent="0.25">
      <c r="E5" s="45"/>
      <c r="F5" s="45"/>
      <c r="G5" s="45"/>
      <c r="H5" s="32">
        <f t="shared" si="0"/>
        <v>0</v>
      </c>
      <c r="I5" s="45"/>
      <c r="J5" s="45" t="str">
        <f>IF(ISBLANK(Résultats!D11),"Joueur 4",Résultats!D11)</f>
        <v>Joueur 4</v>
      </c>
    </row>
    <row r="6" spans="5:10" x14ac:dyDescent="0.25">
      <c r="E6" s="42"/>
      <c r="F6" s="42"/>
      <c r="G6" s="42"/>
      <c r="H6" s="29">
        <f t="shared" si="0"/>
        <v>0</v>
      </c>
      <c r="I6" s="42"/>
      <c r="J6" s="42" t="str">
        <f>IF(ISBLANK(Résultats!D12),"Joueur 5",Résultats!D12)</f>
        <v>Joueur 5</v>
      </c>
    </row>
    <row r="7" spans="5:10" x14ac:dyDescent="0.25">
      <c r="E7" s="43"/>
      <c r="F7" s="43"/>
      <c r="G7" s="43"/>
      <c r="H7" s="30">
        <f t="shared" si="0"/>
        <v>0</v>
      </c>
      <c r="I7" s="43"/>
      <c r="J7" s="43" t="str">
        <f>IF(ISBLANK(Résultats!D13),"Joueur 6",Résultats!D13)</f>
        <v>Joueur 6</v>
      </c>
    </row>
    <row r="8" spans="5:10" x14ac:dyDescent="0.25">
      <c r="E8" s="44"/>
      <c r="F8" s="44"/>
      <c r="G8" s="44"/>
      <c r="H8" s="31">
        <f t="shared" si="0"/>
        <v>0</v>
      </c>
      <c r="I8" s="44"/>
      <c r="J8" s="44" t="str">
        <f>IF(ISBLANK(Résultats!D14),"Joueur 7",Résultats!D14)</f>
        <v>Joueur 7</v>
      </c>
    </row>
    <row r="9" spans="5:10" x14ac:dyDescent="0.25">
      <c r="E9" s="45"/>
      <c r="F9" s="45"/>
      <c r="G9" s="45"/>
      <c r="H9" s="32">
        <f t="shared" si="0"/>
        <v>0</v>
      </c>
      <c r="I9" s="45"/>
      <c r="J9" s="45" t="str">
        <f>IF(ISBLANK(Résultats!D15),"Joueur 8",Résultats!D15)</f>
        <v>Joueur 8</v>
      </c>
    </row>
    <row r="10" spans="5:10" x14ac:dyDescent="0.25">
      <c r="E10" s="42"/>
      <c r="F10" s="42"/>
      <c r="G10" s="42"/>
      <c r="H10" s="29">
        <f t="shared" si="0"/>
        <v>0</v>
      </c>
      <c r="I10" s="42"/>
      <c r="J10" s="42" t="str">
        <f>IF(ISBLANK(Résultats!D16),"Joueur 9",Résultats!D16)</f>
        <v>Joueur 9</v>
      </c>
    </row>
    <row r="11" spans="5:10" x14ac:dyDescent="0.25">
      <c r="E11" s="43"/>
      <c r="F11" s="43"/>
      <c r="G11" s="43"/>
      <c r="H11" s="30">
        <f t="shared" si="0"/>
        <v>0</v>
      </c>
      <c r="I11" s="43"/>
      <c r="J11" s="43" t="str">
        <f>IF(ISBLANK(Résultats!D17),"Joueur 10",Résultats!D17)</f>
        <v>Joueur 10</v>
      </c>
    </row>
    <row r="12" spans="5:10" x14ac:dyDescent="0.25">
      <c r="E12" s="44"/>
      <c r="F12" s="44"/>
      <c r="G12" s="44"/>
      <c r="H12" s="31">
        <f t="shared" si="0"/>
        <v>0</v>
      </c>
      <c r="I12" s="44"/>
      <c r="J12" s="44" t="str">
        <f>IF(ISBLANK(Résultats!D18),"Joueur 11",Résultats!D18)</f>
        <v>Joueur 11</v>
      </c>
    </row>
    <row r="13" spans="5:10" x14ac:dyDescent="0.25">
      <c r="E13" s="45"/>
      <c r="F13" s="45"/>
      <c r="G13" s="45"/>
      <c r="H13" s="32">
        <f t="shared" si="0"/>
        <v>0</v>
      </c>
      <c r="I13" s="45"/>
      <c r="J13" s="45" t="str">
        <f>IF(ISBLANK(Résultats!D19),"Joueur 12",Résultats!D19)</f>
        <v>Joueur 12</v>
      </c>
    </row>
    <row r="14" spans="5:10" x14ac:dyDescent="0.25">
      <c r="E14" s="42"/>
      <c r="F14" s="42"/>
      <c r="G14" s="42"/>
      <c r="H14" s="29">
        <f t="shared" si="0"/>
        <v>0</v>
      </c>
      <c r="I14" s="42"/>
      <c r="J14" s="42" t="str">
        <f>IF(ISBLANK(Résultats!D20),"Joueur 13",Résultats!D20)</f>
        <v>Joueur 13</v>
      </c>
    </row>
    <row r="15" spans="5:10" x14ac:dyDescent="0.25">
      <c r="E15" s="43"/>
      <c r="F15" s="43"/>
      <c r="G15" s="43"/>
      <c r="H15" s="30">
        <f t="shared" si="0"/>
        <v>0</v>
      </c>
      <c r="I15" s="43"/>
      <c r="J15" s="43" t="str">
        <f>IF(ISBLANK(Résultats!D21),"Joueur 14",Résultats!D21)</f>
        <v>Joueur 14</v>
      </c>
    </row>
    <row r="16" spans="5:10" x14ac:dyDescent="0.25">
      <c r="E16" s="44"/>
      <c r="F16" s="44"/>
      <c r="G16" s="44"/>
      <c r="H16" s="31">
        <f t="shared" si="0"/>
        <v>0</v>
      </c>
      <c r="I16" s="44"/>
      <c r="J16" s="44" t="str">
        <f>IF(ISBLANK(Résultats!D22),"Joueur 15",Résultats!D22)</f>
        <v>Joueur 15</v>
      </c>
    </row>
    <row r="17" spans="5:10" x14ac:dyDescent="0.25">
      <c r="E17" s="45"/>
      <c r="F17" s="45"/>
      <c r="G17" s="45"/>
      <c r="H17" s="32">
        <f t="shared" si="0"/>
        <v>0</v>
      </c>
      <c r="I17" s="45"/>
      <c r="J17" s="45" t="str">
        <f>IF(ISBLANK(Résultats!D23),"Joueur 16",Résultats!D23)</f>
        <v>Joueur 16</v>
      </c>
    </row>
    <row r="18" spans="5:10" x14ac:dyDescent="0.25">
      <c r="E18" s="42"/>
      <c r="F18" s="42"/>
      <c r="G18" s="42"/>
      <c r="H18" s="29">
        <f t="shared" si="0"/>
        <v>0</v>
      </c>
      <c r="I18" s="42"/>
      <c r="J18" s="42" t="str">
        <f>IF(ISBLANK(Résultats!D24),"Joueur 17",Résultats!D24)</f>
        <v>Joueur 17</v>
      </c>
    </row>
    <row r="19" spans="5:10" x14ac:dyDescent="0.25">
      <c r="E19" s="43"/>
      <c r="F19" s="43"/>
      <c r="G19" s="43"/>
      <c r="H19" s="30">
        <f t="shared" si="0"/>
        <v>0</v>
      </c>
      <c r="I19" s="43"/>
      <c r="J19" s="43" t="str">
        <f>IF(ISBLANK(Résultats!D25),"Joueur 18",Résultats!D25)</f>
        <v>Joueur 18</v>
      </c>
    </row>
    <row r="20" spans="5:10" x14ac:dyDescent="0.25">
      <c r="E20" s="44"/>
      <c r="F20" s="44"/>
      <c r="G20" s="44"/>
      <c r="H20" s="31">
        <f t="shared" si="0"/>
        <v>0</v>
      </c>
      <c r="I20" s="44"/>
      <c r="J20" s="44" t="str">
        <f>IF(ISBLANK(Résultats!D26),"Joueur 19",Résultats!D26)</f>
        <v>Joueur 19</v>
      </c>
    </row>
    <row r="21" spans="5:10" ht="15.75" thickBot="1" x14ac:dyDescent="0.3">
      <c r="E21" s="45"/>
      <c r="F21" s="45"/>
      <c r="G21" s="45"/>
      <c r="H21" s="32">
        <f t="shared" si="0"/>
        <v>0</v>
      </c>
      <c r="I21" s="45"/>
      <c r="J21" s="45" t="str">
        <f>IF(ISBLANK(Résultats!D27),"Joueur 20",Résultats!D27)</f>
        <v>Joueur 20</v>
      </c>
    </row>
    <row r="22" spans="5:10" x14ac:dyDescent="0.25">
      <c r="E22" s="176" t="s">
        <v>43</v>
      </c>
    </row>
  </sheetData>
  <sheetProtection algorithmName="SHA-512" hashValue="rHy3QrgS95Guk5ZMRfPBTbR/WpyvyhHN0PcVqi8J8l3/tHJyivCyi17uYP7oprYJ+sJqLVUAGxLgQfPBocAa1Q==" saltValue="luBkYQ6rCog20n3o4o7jdw==" spinCount="100000"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47</vt:i4>
      </vt:variant>
    </vt:vector>
  </HeadingPairs>
  <TitlesOfParts>
    <vt:vector size="47" baseType="lpstr">
      <vt:lpstr>DFA2_Argent</vt:lpstr>
      <vt:lpstr>Notice d'usage</vt:lpstr>
      <vt:lpstr>Résultats</vt:lpstr>
      <vt:lpstr>Fig1</vt:lpstr>
      <vt:lpstr>Fig2</vt:lpstr>
      <vt:lpstr>Fig3</vt:lpstr>
      <vt:lpstr>Fig4</vt:lpstr>
      <vt:lpstr>Fig5</vt:lpstr>
      <vt:lpstr>Fig6</vt:lpstr>
      <vt:lpstr>Fig7</vt:lpstr>
      <vt:lpstr>Fig8</vt:lpstr>
      <vt:lpstr>Fig9</vt:lpstr>
      <vt:lpstr>Fig10</vt:lpstr>
      <vt:lpstr>Fig11</vt:lpstr>
      <vt:lpstr>Fig12</vt:lpstr>
      <vt:lpstr>Fig13</vt:lpstr>
      <vt:lpstr>Fig14</vt:lpstr>
      <vt:lpstr>Fig15</vt:lpstr>
      <vt:lpstr>Fig16</vt:lpstr>
      <vt:lpstr>Fig17</vt:lpstr>
      <vt:lpstr>Fig18</vt:lpstr>
      <vt:lpstr>Fig19</vt:lpstr>
      <vt:lpstr>Fig20</vt:lpstr>
      <vt:lpstr>Fig21</vt:lpstr>
      <vt:lpstr>Fig22</vt:lpstr>
      <vt:lpstr>Fig23</vt:lpstr>
      <vt:lpstr>Fig24</vt:lpstr>
      <vt:lpstr>Joueur1</vt:lpstr>
      <vt:lpstr>Joueur2</vt:lpstr>
      <vt:lpstr>Joueur3</vt:lpstr>
      <vt:lpstr>Joueur4</vt:lpstr>
      <vt:lpstr>Joueur5</vt:lpstr>
      <vt:lpstr>Joueur6</vt:lpstr>
      <vt:lpstr>Joueur7</vt:lpstr>
      <vt:lpstr>Joueur8</vt:lpstr>
      <vt:lpstr>Joueur9</vt:lpstr>
      <vt:lpstr>Joueur10</vt:lpstr>
      <vt:lpstr>Joueur11</vt:lpstr>
      <vt:lpstr>Joueur12</vt:lpstr>
      <vt:lpstr>Joueur13</vt:lpstr>
      <vt:lpstr>Joueur14</vt:lpstr>
      <vt:lpstr>Joueur15</vt:lpstr>
      <vt:lpstr>Joueur16</vt:lpstr>
      <vt:lpstr>Joueur17</vt:lpstr>
      <vt:lpstr>Joueur18</vt:lpstr>
      <vt:lpstr>Joueur19</vt:lpstr>
      <vt:lpstr>Joueur20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Jacques LESIOUR</dc:creator>
  <cp:keywords/>
  <dc:description/>
  <cp:lastModifiedBy>louis edelin</cp:lastModifiedBy>
  <cp:revision/>
  <dcterms:created xsi:type="dcterms:W3CDTF">2019-02-13T07:54:38Z</dcterms:created>
  <dcterms:modified xsi:type="dcterms:W3CDTF">2024-02-23T07:34:47Z</dcterms:modified>
  <cp:category/>
  <cp:contentStatus/>
</cp:coreProperties>
</file>