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lackball\"/>
    </mc:Choice>
  </mc:AlternateContent>
  <xr:revisionPtr revIDLastSave="0" documentId="13_ncr:1_{49E1022D-A597-451A-AE12-2CEAD7316CD9}" xr6:coauthVersionLast="47" xr6:coauthVersionMax="47" xr10:uidLastSave="{00000000-0000-0000-0000-000000000000}"/>
  <workbookProtection workbookAlgorithmName="SHA-512" workbookHashValue="FKYm3qcFGEyjRdVS4wSvrgrD5Auo6uAI2ZHxHKQiOGW7WGvJ5l5/nS5FB+3Cy+lXB58nnSP22UHFNGPO0KSxJQ==" workbookSaltValue="86X+DfTKXN0cOrZejZ32nw==" workbookSpinCount="100000" lockStructure="1"/>
  <bookViews>
    <workbookView xWindow="-120" yWindow="-120" windowWidth="20730" windowHeight="11160" tabRatio="910" activeTab="1" xr2:uid="{00000000-000D-0000-FFFF-FFFF00000000}"/>
  </bookViews>
  <sheets>
    <sheet name="DFA_2 Argent" sheetId="43" r:id="rId1"/>
    <sheet name="Notice d'usage" sheetId="46" r:id="rId2"/>
    <sheet name="Résultats" sheetId="47" r:id="rId3"/>
    <sheet name="FigA" sheetId="2" r:id="rId4"/>
    <sheet name="FigB" sheetId="3" r:id="rId5"/>
    <sheet name="FigC" sheetId="4" r:id="rId6"/>
    <sheet name="FigD" sheetId="5" r:id="rId7"/>
    <sheet name="FigE" sheetId="6" r:id="rId8"/>
    <sheet name="FigF" sheetId="7" r:id="rId9"/>
    <sheet name="FigG" sheetId="8" r:id="rId10"/>
    <sheet name="FigH" sheetId="9" r:id="rId11"/>
    <sheet name="FigI" sheetId="10" r:id="rId12"/>
    <sheet name="Joueur1" sheetId="1" r:id="rId13"/>
    <sheet name="Joueur2" sheetId="42" r:id="rId14"/>
    <sheet name="Joueur3" sheetId="44" r:id="rId15"/>
    <sheet name="Joueur4" sheetId="45" r:id="rId16"/>
    <sheet name="Joueur5" sheetId="48" r:id="rId17"/>
    <sheet name="Joueur6" sheetId="49" r:id="rId18"/>
    <sheet name="Joueur7" sheetId="50" r:id="rId19"/>
    <sheet name="Joueur8" sheetId="51" r:id="rId20"/>
    <sheet name="Joueur9" sheetId="52" r:id="rId21"/>
    <sheet name="Joueur10" sheetId="53" r:id="rId22"/>
    <sheet name="Joueur11" sheetId="54" r:id="rId23"/>
    <sheet name="Joueur12" sheetId="55" r:id="rId24"/>
    <sheet name="Joueur13" sheetId="56" r:id="rId25"/>
    <sheet name="Joueur14" sheetId="57" r:id="rId26"/>
    <sheet name="Joueur15" sheetId="58" r:id="rId27"/>
    <sheet name="Joueur16" sheetId="59" r:id="rId28"/>
    <sheet name="Joueur17" sheetId="61" r:id="rId29"/>
    <sheet name="Joueur18" sheetId="62" r:id="rId30"/>
    <sheet name="Joueur19" sheetId="63" r:id="rId31"/>
    <sheet name="Joueur20" sheetId="64" r:id="rId32"/>
  </sheets>
  <definedNames>
    <definedName name="_AMO_UniqueIdentifier" hidden="1">"'6929c879-2887-46f4-bb06-6da2a08953f3'"</definedName>
  </definedNames>
  <calcPr calcId="191029"/>
</workbook>
</file>

<file path=xl/calcChain.xml><?xml version="1.0" encoding="utf-8"?>
<calcChain xmlns="http://schemas.openxmlformats.org/spreadsheetml/2006/main">
  <c r="Q3" i="4" l="1"/>
  <c r="Q4" i="4"/>
  <c r="Q5" i="4"/>
  <c r="Q6" i="4"/>
  <c r="Q7" i="4"/>
  <c r="Q8" i="4"/>
  <c r="Q9" i="4"/>
  <c r="Q10" i="4"/>
  <c r="Q11" i="4"/>
  <c r="Q12" i="4"/>
  <c r="Q13" i="4"/>
  <c r="Q14" i="4"/>
  <c r="Q15" i="4"/>
  <c r="Q16" i="4"/>
  <c r="Q17" i="4"/>
  <c r="Q18" i="4"/>
  <c r="Q19" i="4"/>
  <c r="Q20" i="4"/>
  <c r="Q21" i="4"/>
  <c r="Q3" i="5"/>
  <c r="Q4" i="5"/>
  <c r="Q5" i="5"/>
  <c r="Q6" i="5"/>
  <c r="Q7" i="5"/>
  <c r="Q8" i="5"/>
  <c r="Q9" i="5"/>
  <c r="Q10" i="5"/>
  <c r="Q11" i="5"/>
  <c r="Q12" i="5"/>
  <c r="Q13" i="5"/>
  <c r="Q14" i="5"/>
  <c r="Q15" i="5"/>
  <c r="Q16" i="5"/>
  <c r="Q17" i="5"/>
  <c r="Q18" i="5"/>
  <c r="Q19" i="5"/>
  <c r="Q20" i="5"/>
  <c r="Q21" i="5"/>
  <c r="Q3" i="6"/>
  <c r="Q4" i="6"/>
  <c r="Q5" i="6"/>
  <c r="Q6" i="6"/>
  <c r="Q7" i="6"/>
  <c r="Q8" i="6"/>
  <c r="Q9" i="6"/>
  <c r="Q10" i="6"/>
  <c r="Q11" i="6"/>
  <c r="Q12" i="6"/>
  <c r="Q13" i="6"/>
  <c r="Q14" i="6"/>
  <c r="Q15" i="6"/>
  <c r="Q16" i="6"/>
  <c r="Q17" i="6"/>
  <c r="Q18" i="6"/>
  <c r="Q19" i="6"/>
  <c r="Q20" i="6"/>
  <c r="Q21" i="6"/>
  <c r="Q3" i="7"/>
  <c r="Q4" i="7"/>
  <c r="Q5" i="7"/>
  <c r="Q6" i="7"/>
  <c r="Q7" i="7"/>
  <c r="Q8" i="7"/>
  <c r="Q9" i="7"/>
  <c r="Q10" i="7"/>
  <c r="Q11" i="7"/>
  <c r="Q12" i="7"/>
  <c r="Q13" i="7"/>
  <c r="Q14" i="7"/>
  <c r="Q15" i="7"/>
  <c r="Q16" i="7"/>
  <c r="Q17" i="7"/>
  <c r="Q18" i="7"/>
  <c r="Q19" i="7"/>
  <c r="Q20" i="7"/>
  <c r="Q21" i="7"/>
  <c r="Q3" i="8"/>
  <c r="Q4" i="8"/>
  <c r="Q5" i="8"/>
  <c r="Q6" i="8"/>
  <c r="Q7" i="8"/>
  <c r="Q8" i="8"/>
  <c r="Q9" i="8"/>
  <c r="Q10" i="8"/>
  <c r="Q11" i="8"/>
  <c r="Q12" i="8"/>
  <c r="Q13" i="8"/>
  <c r="Q14" i="8"/>
  <c r="Q15" i="8"/>
  <c r="Q16" i="8"/>
  <c r="Q17" i="8"/>
  <c r="Q18" i="8"/>
  <c r="Q19" i="8"/>
  <c r="Q20" i="8"/>
  <c r="Q21" i="8"/>
  <c r="Q3" i="9"/>
  <c r="Q4" i="9"/>
  <c r="Q5" i="9"/>
  <c r="Q6" i="9"/>
  <c r="Q7" i="9"/>
  <c r="Q8" i="9"/>
  <c r="Q9" i="9"/>
  <c r="Q10" i="9"/>
  <c r="Q11" i="9"/>
  <c r="Q12" i="9"/>
  <c r="Q13" i="9"/>
  <c r="Q14" i="9"/>
  <c r="Q15" i="9"/>
  <c r="Q16" i="9"/>
  <c r="Q17" i="9"/>
  <c r="Q18" i="9"/>
  <c r="Q19" i="9"/>
  <c r="Q20" i="9"/>
  <c r="Q21" i="9"/>
  <c r="Q3" i="10"/>
  <c r="Q4" i="10"/>
  <c r="Q5" i="10"/>
  <c r="Q6" i="10"/>
  <c r="Q7" i="10"/>
  <c r="Q8" i="10"/>
  <c r="Q9" i="10"/>
  <c r="Q10" i="10"/>
  <c r="Q11" i="10"/>
  <c r="Q12" i="10"/>
  <c r="Q13" i="10"/>
  <c r="Q14" i="10"/>
  <c r="Q15" i="10"/>
  <c r="Q16" i="10"/>
  <c r="Q17" i="10"/>
  <c r="Q18" i="10"/>
  <c r="Q19" i="10"/>
  <c r="Q20" i="10"/>
  <c r="Q21" i="10"/>
  <c r="Q2" i="4"/>
  <c r="Q2" i="5"/>
  <c r="Q2" i="6"/>
  <c r="Q2" i="7"/>
  <c r="Q2" i="8"/>
  <c r="Q2" i="9"/>
  <c r="Q2" i="10"/>
  <c r="M3" i="2"/>
  <c r="M4" i="2"/>
  <c r="M5" i="2"/>
  <c r="M6" i="2"/>
  <c r="M7" i="2"/>
  <c r="M8" i="2"/>
  <c r="M9" i="2"/>
  <c r="M10" i="2"/>
  <c r="M11" i="2"/>
  <c r="M12" i="2"/>
  <c r="M13" i="2"/>
  <c r="M14" i="2"/>
  <c r="M15" i="2"/>
  <c r="M16" i="2"/>
  <c r="M17" i="2"/>
  <c r="M18" i="2"/>
  <c r="M19" i="2"/>
  <c r="M20" i="2"/>
  <c r="M21" i="2"/>
  <c r="M3" i="3"/>
  <c r="M4" i="3"/>
  <c r="M5" i="3"/>
  <c r="M6" i="3"/>
  <c r="M7" i="3"/>
  <c r="M8" i="3"/>
  <c r="M9" i="3"/>
  <c r="M10" i="3"/>
  <c r="M11" i="3"/>
  <c r="M12" i="3"/>
  <c r="M13" i="3"/>
  <c r="M14" i="3"/>
  <c r="M15" i="3"/>
  <c r="M16" i="3"/>
  <c r="M17" i="3"/>
  <c r="M18" i="3"/>
  <c r="M19" i="3"/>
  <c r="M20" i="3"/>
  <c r="M21" i="3"/>
  <c r="M2" i="2"/>
  <c r="M2" i="3"/>
  <c r="E14" i="48"/>
  <c r="D14" i="48"/>
  <c r="C14" i="48"/>
  <c r="E14" i="49"/>
  <c r="D14" i="49"/>
  <c r="C14" i="49"/>
  <c r="E14" i="50"/>
  <c r="D14" i="50"/>
  <c r="C14" i="50"/>
  <c r="E14" i="51"/>
  <c r="D14" i="51"/>
  <c r="C14" i="51"/>
  <c r="E14" i="52"/>
  <c r="D14" i="52"/>
  <c r="C14" i="52"/>
  <c r="E14" i="53"/>
  <c r="D14" i="53"/>
  <c r="C14" i="53"/>
  <c r="E14" i="54"/>
  <c r="D14" i="54"/>
  <c r="C14" i="54"/>
  <c r="E14" i="55"/>
  <c r="D14" i="55"/>
  <c r="C14" i="55"/>
  <c r="E14" i="56"/>
  <c r="D14" i="56"/>
  <c r="C14" i="56"/>
  <c r="E14" i="57"/>
  <c r="D14" i="57"/>
  <c r="C14" i="57"/>
  <c r="E14" i="58"/>
  <c r="D14" i="58"/>
  <c r="C14" i="58"/>
  <c r="E14" i="59"/>
  <c r="D14" i="59"/>
  <c r="C14" i="59"/>
  <c r="E14" i="61"/>
  <c r="D14" i="61"/>
  <c r="C14" i="61"/>
  <c r="E14" i="62"/>
  <c r="D14" i="62"/>
  <c r="C14" i="62"/>
  <c r="E14" i="63"/>
  <c r="D14" i="63"/>
  <c r="C14" i="63"/>
  <c r="E14" i="64"/>
  <c r="D14" i="64"/>
  <c r="C14" i="64"/>
  <c r="E14" i="1"/>
  <c r="D14" i="1"/>
  <c r="C14" i="1"/>
  <c r="E14" i="42"/>
  <c r="D14" i="42"/>
  <c r="C14" i="42"/>
  <c r="E14" i="44"/>
  <c r="D14" i="44"/>
  <c r="C14" i="44"/>
  <c r="E14" i="45"/>
  <c r="D14" i="45"/>
  <c r="C14" i="45"/>
  <c r="E13" i="44"/>
  <c r="D13" i="44"/>
  <c r="C13" i="44"/>
  <c r="E13" i="45"/>
  <c r="D13" i="45"/>
  <c r="C13" i="45"/>
  <c r="E13" i="48"/>
  <c r="D13" i="48"/>
  <c r="C13" i="48"/>
  <c r="E13" i="49"/>
  <c r="D13" i="49"/>
  <c r="C13" i="49"/>
  <c r="E13" i="50"/>
  <c r="D13" i="50"/>
  <c r="C13" i="50"/>
  <c r="E13" i="51"/>
  <c r="D13" i="51"/>
  <c r="C13" i="51"/>
  <c r="E13" i="52"/>
  <c r="D13" i="52"/>
  <c r="C13" i="52"/>
  <c r="E13" i="53"/>
  <c r="D13" i="53"/>
  <c r="C13" i="53"/>
  <c r="E13" i="54"/>
  <c r="D13" i="54"/>
  <c r="C13" i="54"/>
  <c r="E13" i="55"/>
  <c r="D13" i="55"/>
  <c r="C13" i="55"/>
  <c r="E13" i="56"/>
  <c r="D13" i="56"/>
  <c r="C13" i="56"/>
  <c r="E13" i="57"/>
  <c r="D13" i="57"/>
  <c r="C13" i="57"/>
  <c r="E13" i="58"/>
  <c r="D13" i="58"/>
  <c r="C13" i="58"/>
  <c r="E13" i="59"/>
  <c r="D13" i="59"/>
  <c r="C13" i="59"/>
  <c r="E13" i="61"/>
  <c r="D13" i="61"/>
  <c r="C13" i="61"/>
  <c r="E13" i="62"/>
  <c r="D13" i="62"/>
  <c r="C13" i="62"/>
  <c r="E13" i="63"/>
  <c r="D13" i="63"/>
  <c r="C13" i="63"/>
  <c r="E13" i="64"/>
  <c r="D13" i="64"/>
  <c r="C13" i="64"/>
  <c r="E13" i="1"/>
  <c r="D13" i="1"/>
  <c r="C13" i="1"/>
  <c r="E13" i="42"/>
  <c r="D13" i="42"/>
  <c r="C13" i="42"/>
  <c r="B2" i="1"/>
  <c r="B47" i="42" l="1"/>
  <c r="B47" i="44"/>
  <c r="B47" i="45"/>
  <c r="B47" i="48"/>
  <c r="B47" i="49"/>
  <c r="B47" i="50"/>
  <c r="B47" i="51"/>
  <c r="B47" i="52"/>
  <c r="B47" i="53"/>
  <c r="B47" i="54"/>
  <c r="B47" i="55"/>
  <c r="B47" i="56"/>
  <c r="B47" i="57"/>
  <c r="B47" i="58"/>
  <c r="B47" i="59"/>
  <c r="B47" i="61"/>
  <c r="B47" i="62"/>
  <c r="B47" i="63"/>
  <c r="B47" i="64"/>
  <c r="B47" i="1"/>
  <c r="I3" i="64"/>
  <c r="I3" i="63"/>
  <c r="I3" i="62"/>
  <c r="I3" i="61"/>
  <c r="I3" i="59"/>
  <c r="I3" i="58"/>
  <c r="I3" i="57"/>
  <c r="I3" i="56"/>
  <c r="I3" i="55"/>
  <c r="I3" i="54"/>
  <c r="I3" i="53"/>
  <c r="I3" i="52"/>
  <c r="I3" i="51"/>
  <c r="I3" i="50"/>
  <c r="I3" i="49"/>
  <c r="I3" i="48"/>
  <c r="I3" i="45"/>
  <c r="I3" i="44"/>
  <c r="I3" i="42"/>
  <c r="I3" i="1"/>
  <c r="C4" i="1"/>
  <c r="E19" i="64"/>
  <c r="D19" i="64"/>
  <c r="C19" i="64"/>
  <c r="E18" i="64"/>
  <c r="D18" i="64"/>
  <c r="C18" i="64"/>
  <c r="E17" i="64"/>
  <c r="D17" i="64"/>
  <c r="C17" i="64"/>
  <c r="E16" i="64"/>
  <c r="D16" i="64"/>
  <c r="C16" i="64"/>
  <c r="E15" i="64"/>
  <c r="D15" i="64"/>
  <c r="C15" i="64"/>
  <c r="E12" i="64"/>
  <c r="D12" i="64"/>
  <c r="C12" i="64"/>
  <c r="E11" i="64"/>
  <c r="D11" i="64"/>
  <c r="C11" i="64"/>
  <c r="E19" i="63"/>
  <c r="D19" i="63"/>
  <c r="C19" i="63"/>
  <c r="E18" i="63"/>
  <c r="D18" i="63"/>
  <c r="C18" i="63"/>
  <c r="E17" i="63"/>
  <c r="D17" i="63"/>
  <c r="C17" i="63"/>
  <c r="E16" i="63"/>
  <c r="D16" i="63"/>
  <c r="C16" i="63"/>
  <c r="E15" i="63"/>
  <c r="D15" i="63"/>
  <c r="C15" i="63"/>
  <c r="E12" i="63"/>
  <c r="D12" i="63"/>
  <c r="C12" i="63"/>
  <c r="E11" i="63"/>
  <c r="D11" i="63"/>
  <c r="C11" i="63"/>
  <c r="E19" i="62"/>
  <c r="D19" i="62"/>
  <c r="C19" i="62"/>
  <c r="E18" i="62"/>
  <c r="D18" i="62"/>
  <c r="C18" i="62"/>
  <c r="E17" i="62"/>
  <c r="D17" i="62"/>
  <c r="C17" i="62"/>
  <c r="E16" i="62"/>
  <c r="D16" i="62"/>
  <c r="C16" i="62"/>
  <c r="E15" i="62"/>
  <c r="D15" i="62"/>
  <c r="C15" i="62"/>
  <c r="E12" i="62"/>
  <c r="D12" i="62"/>
  <c r="C12" i="62"/>
  <c r="E11" i="62"/>
  <c r="D11" i="62"/>
  <c r="C11" i="62"/>
  <c r="E19" i="61"/>
  <c r="D19" i="61"/>
  <c r="C19" i="61"/>
  <c r="E18" i="61"/>
  <c r="D18" i="61"/>
  <c r="C18" i="61"/>
  <c r="E17" i="61"/>
  <c r="D17" i="61"/>
  <c r="C17" i="61"/>
  <c r="E16" i="61"/>
  <c r="D16" i="61"/>
  <c r="C16" i="61"/>
  <c r="E15" i="61"/>
  <c r="D15" i="61"/>
  <c r="C15" i="61"/>
  <c r="E12" i="61"/>
  <c r="D12" i="61"/>
  <c r="C12" i="61"/>
  <c r="E11" i="61"/>
  <c r="D11" i="61"/>
  <c r="C11" i="61"/>
  <c r="E19" i="59"/>
  <c r="D19" i="59"/>
  <c r="C19" i="59"/>
  <c r="E18" i="59"/>
  <c r="D18" i="59"/>
  <c r="C18" i="59"/>
  <c r="E17" i="59"/>
  <c r="D17" i="59"/>
  <c r="C17" i="59"/>
  <c r="E16" i="59"/>
  <c r="D16" i="59"/>
  <c r="C16" i="59"/>
  <c r="E15" i="59"/>
  <c r="D15" i="59"/>
  <c r="C15" i="59"/>
  <c r="E12" i="59"/>
  <c r="D12" i="59"/>
  <c r="C12" i="59"/>
  <c r="E11" i="59"/>
  <c r="D11" i="59"/>
  <c r="C11" i="59"/>
  <c r="E19" i="58"/>
  <c r="D19" i="58"/>
  <c r="C19" i="58"/>
  <c r="E18" i="58"/>
  <c r="D18" i="58"/>
  <c r="C18" i="58"/>
  <c r="E17" i="58"/>
  <c r="D17" i="58"/>
  <c r="C17" i="58"/>
  <c r="E16" i="58"/>
  <c r="D16" i="58"/>
  <c r="C16" i="58"/>
  <c r="E15" i="58"/>
  <c r="D15" i="58"/>
  <c r="C15" i="58"/>
  <c r="E12" i="58"/>
  <c r="D12" i="58"/>
  <c r="C12" i="58"/>
  <c r="E11" i="58"/>
  <c r="D11" i="58"/>
  <c r="C11" i="58"/>
  <c r="E19" i="57"/>
  <c r="D19" i="57"/>
  <c r="C19" i="57"/>
  <c r="E18" i="57"/>
  <c r="D18" i="57"/>
  <c r="C18" i="57"/>
  <c r="E17" i="57"/>
  <c r="D17" i="57"/>
  <c r="C17" i="57"/>
  <c r="E16" i="57"/>
  <c r="D16" i="57"/>
  <c r="C16" i="57"/>
  <c r="E15" i="57"/>
  <c r="D15" i="57"/>
  <c r="C15" i="57"/>
  <c r="E12" i="57"/>
  <c r="D12" i="57"/>
  <c r="C12" i="57"/>
  <c r="E11" i="57"/>
  <c r="D11" i="57"/>
  <c r="C11" i="57"/>
  <c r="E19" i="56"/>
  <c r="D19" i="56"/>
  <c r="C19" i="56"/>
  <c r="E18" i="56"/>
  <c r="D18" i="56"/>
  <c r="C18" i="56"/>
  <c r="E17" i="56"/>
  <c r="D17" i="56"/>
  <c r="C17" i="56"/>
  <c r="E16" i="56"/>
  <c r="D16" i="56"/>
  <c r="C16" i="56"/>
  <c r="E15" i="56"/>
  <c r="D15" i="56"/>
  <c r="C15" i="56"/>
  <c r="E12" i="56"/>
  <c r="D12" i="56"/>
  <c r="C12" i="56"/>
  <c r="E11" i="56"/>
  <c r="D11" i="56"/>
  <c r="C11" i="56"/>
  <c r="E19" i="55"/>
  <c r="D19" i="55"/>
  <c r="C19" i="55"/>
  <c r="E18" i="55"/>
  <c r="D18" i="55"/>
  <c r="C18" i="55"/>
  <c r="E17" i="55"/>
  <c r="D17" i="55"/>
  <c r="C17" i="55"/>
  <c r="E16" i="55"/>
  <c r="D16" i="55"/>
  <c r="C16" i="55"/>
  <c r="E15" i="55"/>
  <c r="D15" i="55"/>
  <c r="C15" i="55"/>
  <c r="E12" i="55"/>
  <c r="D12" i="55"/>
  <c r="C12" i="55"/>
  <c r="E11" i="55"/>
  <c r="D11" i="55"/>
  <c r="C11" i="55"/>
  <c r="E19" i="54"/>
  <c r="D19" i="54"/>
  <c r="C19" i="54"/>
  <c r="E18" i="54"/>
  <c r="D18" i="54"/>
  <c r="C18" i="54"/>
  <c r="E17" i="54"/>
  <c r="D17" i="54"/>
  <c r="C17" i="54"/>
  <c r="E16" i="54"/>
  <c r="D16" i="54"/>
  <c r="C16" i="54"/>
  <c r="E15" i="54"/>
  <c r="D15" i="54"/>
  <c r="C15" i="54"/>
  <c r="E12" i="54"/>
  <c r="D12" i="54"/>
  <c r="C12" i="54"/>
  <c r="E11" i="54"/>
  <c r="D11" i="54"/>
  <c r="C11" i="54"/>
  <c r="E19" i="53"/>
  <c r="D19" i="53"/>
  <c r="C19" i="53"/>
  <c r="E18" i="53"/>
  <c r="D18" i="53"/>
  <c r="C18" i="53"/>
  <c r="E17" i="53"/>
  <c r="D17" i="53"/>
  <c r="C17" i="53"/>
  <c r="E16" i="53"/>
  <c r="D16" i="53"/>
  <c r="C16" i="53"/>
  <c r="E15" i="53"/>
  <c r="D15" i="53"/>
  <c r="C15" i="53"/>
  <c r="E12" i="53"/>
  <c r="D12" i="53"/>
  <c r="C12" i="53"/>
  <c r="E11" i="53"/>
  <c r="D11" i="53"/>
  <c r="C11" i="53"/>
  <c r="E19" i="52"/>
  <c r="D19" i="52"/>
  <c r="C19" i="52"/>
  <c r="E18" i="52"/>
  <c r="D18" i="52"/>
  <c r="C18" i="52"/>
  <c r="E17" i="52"/>
  <c r="D17" i="52"/>
  <c r="C17" i="52"/>
  <c r="E16" i="52"/>
  <c r="D16" i="52"/>
  <c r="C16" i="52"/>
  <c r="E15" i="52"/>
  <c r="D15" i="52"/>
  <c r="C15" i="52"/>
  <c r="E12" i="52"/>
  <c r="D12" i="52"/>
  <c r="C12" i="52"/>
  <c r="E11" i="52"/>
  <c r="D11" i="52"/>
  <c r="C11" i="52"/>
  <c r="E19" i="51"/>
  <c r="D19" i="51"/>
  <c r="C19" i="51"/>
  <c r="E18" i="51"/>
  <c r="D18" i="51"/>
  <c r="C18" i="51"/>
  <c r="E17" i="51"/>
  <c r="D17" i="51"/>
  <c r="C17" i="51"/>
  <c r="E16" i="51"/>
  <c r="D16" i="51"/>
  <c r="C16" i="51"/>
  <c r="E15" i="51"/>
  <c r="D15" i="51"/>
  <c r="C15" i="51"/>
  <c r="E12" i="51"/>
  <c r="D12" i="51"/>
  <c r="C12" i="51"/>
  <c r="E11" i="51"/>
  <c r="D11" i="51"/>
  <c r="C11" i="51"/>
  <c r="E19" i="50"/>
  <c r="D19" i="50"/>
  <c r="C19" i="50"/>
  <c r="E18" i="50"/>
  <c r="D18" i="50"/>
  <c r="C18" i="50"/>
  <c r="E17" i="50"/>
  <c r="D17" i="50"/>
  <c r="C17" i="50"/>
  <c r="E16" i="50"/>
  <c r="D16" i="50"/>
  <c r="C16" i="50"/>
  <c r="E15" i="50"/>
  <c r="D15" i="50"/>
  <c r="C15" i="50"/>
  <c r="E12" i="50"/>
  <c r="D12" i="50"/>
  <c r="C12" i="50"/>
  <c r="E11" i="50"/>
  <c r="D11" i="50"/>
  <c r="C11" i="50"/>
  <c r="E19" i="49"/>
  <c r="D19" i="49"/>
  <c r="C19" i="49"/>
  <c r="E18" i="49"/>
  <c r="D18" i="49"/>
  <c r="C18" i="49"/>
  <c r="E17" i="49"/>
  <c r="D17" i="49"/>
  <c r="C17" i="49"/>
  <c r="E16" i="49"/>
  <c r="D16" i="49"/>
  <c r="C16" i="49"/>
  <c r="E15" i="49"/>
  <c r="D15" i="49"/>
  <c r="C15" i="49"/>
  <c r="E12" i="49"/>
  <c r="D12" i="49"/>
  <c r="C12" i="49"/>
  <c r="E11" i="49"/>
  <c r="D11" i="49"/>
  <c r="C11" i="49"/>
  <c r="E19" i="48"/>
  <c r="D19" i="48"/>
  <c r="C19" i="48"/>
  <c r="E18" i="48"/>
  <c r="D18" i="48"/>
  <c r="C18" i="48"/>
  <c r="E17" i="48"/>
  <c r="D17" i="48"/>
  <c r="C17" i="48"/>
  <c r="E16" i="48"/>
  <c r="D16" i="48"/>
  <c r="C16" i="48"/>
  <c r="E15" i="48"/>
  <c r="D15" i="48"/>
  <c r="C15" i="48"/>
  <c r="E12" i="48"/>
  <c r="D12" i="48"/>
  <c r="C12" i="48"/>
  <c r="E11" i="48"/>
  <c r="D11" i="48"/>
  <c r="C11" i="48"/>
  <c r="E19" i="45"/>
  <c r="D19" i="45"/>
  <c r="C19" i="45"/>
  <c r="E18" i="45"/>
  <c r="D18" i="45"/>
  <c r="C18" i="45"/>
  <c r="E17" i="45"/>
  <c r="D17" i="45"/>
  <c r="C17" i="45"/>
  <c r="E16" i="45"/>
  <c r="D16" i="45"/>
  <c r="C16" i="45"/>
  <c r="E15" i="45"/>
  <c r="D15" i="45"/>
  <c r="C15" i="45"/>
  <c r="E12" i="45"/>
  <c r="D12" i="45"/>
  <c r="C12" i="45"/>
  <c r="E11" i="45"/>
  <c r="D11" i="45"/>
  <c r="C11" i="45"/>
  <c r="E19" i="44"/>
  <c r="D19" i="44"/>
  <c r="C19" i="44"/>
  <c r="E18" i="44"/>
  <c r="D18" i="44"/>
  <c r="C18" i="44"/>
  <c r="E17" i="44"/>
  <c r="D17" i="44"/>
  <c r="C17" i="44"/>
  <c r="E16" i="44"/>
  <c r="D16" i="44"/>
  <c r="C16" i="44"/>
  <c r="E15" i="44"/>
  <c r="D15" i="44"/>
  <c r="C15" i="44"/>
  <c r="E12" i="44"/>
  <c r="D12" i="44"/>
  <c r="C12" i="44"/>
  <c r="E11" i="44"/>
  <c r="D11" i="44"/>
  <c r="C11" i="44"/>
  <c r="E19" i="42"/>
  <c r="D19" i="42"/>
  <c r="C19" i="42"/>
  <c r="E18" i="42"/>
  <c r="D18" i="42"/>
  <c r="C18" i="42"/>
  <c r="E17" i="42"/>
  <c r="D17" i="42"/>
  <c r="C17" i="42"/>
  <c r="E16" i="42"/>
  <c r="D16" i="42"/>
  <c r="C16" i="42"/>
  <c r="E15" i="42"/>
  <c r="D15" i="42"/>
  <c r="C15" i="42"/>
  <c r="E12" i="42"/>
  <c r="D12" i="42"/>
  <c r="C12" i="42"/>
  <c r="E11" i="42"/>
  <c r="D11" i="42"/>
  <c r="C11" i="42"/>
  <c r="E19" i="1"/>
  <c r="E18" i="1"/>
  <c r="E17" i="1"/>
  <c r="E16" i="1"/>
  <c r="E15" i="1"/>
  <c r="E12" i="1"/>
  <c r="D12" i="1"/>
  <c r="C12" i="1"/>
  <c r="D19" i="1"/>
  <c r="D18" i="1"/>
  <c r="D17" i="1"/>
  <c r="D16" i="1"/>
  <c r="D15" i="1"/>
  <c r="C19" i="1"/>
  <c r="C18" i="1"/>
  <c r="C17" i="1"/>
  <c r="C16" i="1"/>
  <c r="C15" i="1"/>
  <c r="E11" i="1"/>
  <c r="D11" i="1"/>
  <c r="C11" i="1"/>
  <c r="F19" i="64"/>
  <c r="F19" i="63"/>
  <c r="F19" i="62"/>
  <c r="F19" i="61"/>
  <c r="F19" i="59"/>
  <c r="F19" i="58"/>
  <c r="F19" i="57"/>
  <c r="F19" i="56"/>
  <c r="F19" i="55"/>
  <c r="F19" i="54"/>
  <c r="F19" i="53"/>
  <c r="F19" i="52"/>
  <c r="F19" i="51"/>
  <c r="F19" i="50"/>
  <c r="F19" i="49"/>
  <c r="F19" i="48"/>
  <c r="F19" i="45"/>
  <c r="F19" i="44"/>
  <c r="F19" i="42"/>
  <c r="F19" i="1"/>
  <c r="F18" i="64"/>
  <c r="F18" i="63"/>
  <c r="F18" i="62"/>
  <c r="F18" i="61"/>
  <c r="F18" i="59"/>
  <c r="F18" i="58"/>
  <c r="F18" i="57"/>
  <c r="F18" i="56"/>
  <c r="F18" i="55"/>
  <c r="F18" i="54"/>
  <c r="F18" i="53"/>
  <c r="F18" i="52"/>
  <c r="F18" i="51"/>
  <c r="F18" i="50"/>
  <c r="F18" i="49"/>
  <c r="F18" i="48"/>
  <c r="F18" i="45"/>
  <c r="F18" i="44"/>
  <c r="F18" i="42"/>
  <c r="F18" i="1"/>
  <c r="F17" i="64"/>
  <c r="F17" i="63"/>
  <c r="F17" i="62"/>
  <c r="F17" i="61"/>
  <c r="F17" i="59"/>
  <c r="F17" i="58"/>
  <c r="F17" i="57"/>
  <c r="F17" i="56"/>
  <c r="F17" i="55"/>
  <c r="F17" i="54"/>
  <c r="F17" i="53"/>
  <c r="F17" i="52"/>
  <c r="F17" i="51"/>
  <c r="F17" i="50"/>
  <c r="F17" i="49"/>
  <c r="F17" i="48"/>
  <c r="F17" i="45"/>
  <c r="F17" i="44"/>
  <c r="F17" i="42"/>
  <c r="F17" i="1"/>
  <c r="F16" i="64"/>
  <c r="F16" i="63"/>
  <c r="F16" i="62"/>
  <c r="F16" i="61"/>
  <c r="F16" i="59"/>
  <c r="F16" i="58"/>
  <c r="F16" i="57"/>
  <c r="F16" i="56"/>
  <c r="F16" i="55"/>
  <c r="F16" i="54"/>
  <c r="F16" i="53"/>
  <c r="F16" i="52"/>
  <c r="F16" i="51"/>
  <c r="F16" i="50"/>
  <c r="F16" i="49"/>
  <c r="F16" i="48"/>
  <c r="F16" i="45"/>
  <c r="F16" i="44"/>
  <c r="F16" i="42"/>
  <c r="F16" i="1"/>
  <c r="F15" i="64"/>
  <c r="F15" i="63"/>
  <c r="F15" i="62"/>
  <c r="F15" i="61"/>
  <c r="F15" i="59"/>
  <c r="F15" i="58"/>
  <c r="F15" i="57"/>
  <c r="F15" i="56"/>
  <c r="F15" i="55"/>
  <c r="F15" i="54"/>
  <c r="F15" i="53"/>
  <c r="F15" i="52"/>
  <c r="F15" i="51"/>
  <c r="F15" i="50"/>
  <c r="F15" i="49"/>
  <c r="F15" i="48"/>
  <c r="F15" i="45"/>
  <c r="F15" i="44"/>
  <c r="F15" i="42"/>
  <c r="F15" i="1"/>
  <c r="F14" i="64"/>
  <c r="F14" i="63"/>
  <c r="F14" i="62"/>
  <c r="F14" i="61"/>
  <c r="F14" i="59"/>
  <c r="F14" i="58"/>
  <c r="F14" i="57"/>
  <c r="F14" i="56"/>
  <c r="F14" i="55"/>
  <c r="F14" i="54"/>
  <c r="F14" i="53"/>
  <c r="F14" i="52"/>
  <c r="F14" i="51"/>
  <c r="F14" i="50"/>
  <c r="F14" i="49"/>
  <c r="F14" i="48"/>
  <c r="F14" i="45"/>
  <c r="F14" i="44"/>
  <c r="F14" i="42"/>
  <c r="F14" i="1"/>
  <c r="F13" i="42"/>
  <c r="F13" i="44"/>
  <c r="F13" i="45"/>
  <c r="F13" i="48"/>
  <c r="F13" i="49"/>
  <c r="F13" i="50"/>
  <c r="F13" i="51"/>
  <c r="F13" i="52"/>
  <c r="F13" i="53"/>
  <c r="F13" i="54"/>
  <c r="F13" i="55"/>
  <c r="F13" i="56"/>
  <c r="F13" i="57"/>
  <c r="F13" i="58"/>
  <c r="F13" i="59"/>
  <c r="F13" i="61"/>
  <c r="F13" i="62"/>
  <c r="F13" i="63"/>
  <c r="F13" i="64"/>
  <c r="F13" i="1"/>
  <c r="F12" i="1"/>
  <c r="F12" i="64"/>
  <c r="F12" i="63"/>
  <c r="F12" i="62"/>
  <c r="F12" i="61"/>
  <c r="F12" i="59"/>
  <c r="F12" i="58"/>
  <c r="F12" i="57"/>
  <c r="F12" i="56"/>
  <c r="F12" i="55"/>
  <c r="F12" i="54"/>
  <c r="F12" i="53"/>
  <c r="F12" i="52"/>
  <c r="F12" i="51"/>
  <c r="F12" i="50"/>
  <c r="F12" i="49"/>
  <c r="F12" i="48"/>
  <c r="F12" i="45"/>
  <c r="F12" i="44"/>
  <c r="F12" i="42"/>
  <c r="F11" i="44"/>
  <c r="F11" i="45"/>
  <c r="F11" i="48"/>
  <c r="F11" i="49"/>
  <c r="F11" i="50"/>
  <c r="F11" i="51"/>
  <c r="F11" i="52"/>
  <c r="F11" i="53"/>
  <c r="F11" i="54"/>
  <c r="F11" i="55"/>
  <c r="F11" i="56"/>
  <c r="F11" i="57"/>
  <c r="F11" i="58"/>
  <c r="F11" i="59"/>
  <c r="F11" i="61"/>
  <c r="F11" i="62"/>
  <c r="F11" i="63"/>
  <c r="F11" i="64"/>
  <c r="F11" i="42"/>
  <c r="F35" i="57" l="1"/>
  <c r="C3" i="64"/>
  <c r="I2" i="64"/>
  <c r="B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C3" i="1"/>
  <c r="I2" i="1"/>
  <c r="N21" i="3"/>
  <c r="R21" i="4"/>
  <c r="R21" i="5"/>
  <c r="R21" i="6"/>
  <c r="R21" i="7"/>
  <c r="R21" i="8"/>
  <c r="R21" i="9"/>
  <c r="R21" i="10"/>
  <c r="N21" i="2"/>
  <c r="N20" i="3"/>
  <c r="R20" i="4"/>
  <c r="R20" i="5"/>
  <c r="R20" i="6"/>
  <c r="R20" i="7"/>
  <c r="R20" i="8"/>
  <c r="R20" i="9"/>
  <c r="R20" i="10"/>
  <c r="N20" i="2"/>
  <c r="N19" i="3"/>
  <c r="R19" i="4"/>
  <c r="R19" i="5"/>
  <c r="R19" i="6"/>
  <c r="R19" i="7"/>
  <c r="R19" i="8"/>
  <c r="R19" i="9"/>
  <c r="R19" i="10"/>
  <c r="N19" i="2"/>
  <c r="N18" i="3"/>
  <c r="R18" i="4"/>
  <c r="R18" i="5"/>
  <c r="R18" i="6"/>
  <c r="R18" i="7"/>
  <c r="R18" i="8"/>
  <c r="R18" i="9"/>
  <c r="R18" i="10"/>
  <c r="N18" i="2"/>
  <c r="N17" i="3"/>
  <c r="R17" i="4"/>
  <c r="R17" i="5"/>
  <c r="R17" i="6"/>
  <c r="R17" i="7"/>
  <c r="R17" i="8"/>
  <c r="R17" i="9"/>
  <c r="R17" i="10"/>
  <c r="N17" i="2"/>
  <c r="N16" i="3"/>
  <c r="R16" i="4"/>
  <c r="R16" i="5"/>
  <c r="R16" i="6"/>
  <c r="R16" i="7"/>
  <c r="R16" i="8"/>
  <c r="R16" i="9"/>
  <c r="R16" i="10"/>
  <c r="N16" i="2"/>
  <c r="N15" i="3"/>
  <c r="R15" i="4"/>
  <c r="R15" i="5"/>
  <c r="R15" i="6"/>
  <c r="R15" i="7"/>
  <c r="R15" i="8"/>
  <c r="R15" i="9"/>
  <c r="R15" i="10"/>
  <c r="N15" i="2"/>
  <c r="N14" i="3"/>
  <c r="R14" i="4"/>
  <c r="R14" i="5"/>
  <c r="R14" i="6"/>
  <c r="R14" i="7"/>
  <c r="R14" i="8"/>
  <c r="R14" i="9"/>
  <c r="R14" i="10"/>
  <c r="N14" i="2"/>
  <c r="N13" i="3"/>
  <c r="R13" i="4"/>
  <c r="R13" i="5"/>
  <c r="R13" i="6"/>
  <c r="R13" i="7"/>
  <c r="R13" i="8"/>
  <c r="R13" i="9"/>
  <c r="R13" i="10"/>
  <c r="N13" i="2"/>
  <c r="N12" i="3"/>
  <c r="R12" i="4"/>
  <c r="R12" i="5"/>
  <c r="R12" i="6"/>
  <c r="R12" i="7"/>
  <c r="R12" i="8"/>
  <c r="R12" i="9"/>
  <c r="R12" i="10"/>
  <c r="N12" i="2"/>
  <c r="N11" i="3"/>
  <c r="R11" i="4"/>
  <c r="R11" i="5"/>
  <c r="R11" i="6"/>
  <c r="R11" i="7"/>
  <c r="R11" i="8"/>
  <c r="R11" i="9"/>
  <c r="R11" i="10"/>
  <c r="N11" i="2"/>
  <c r="N10" i="3"/>
  <c r="R10" i="4"/>
  <c r="R10" i="5"/>
  <c r="R10" i="6"/>
  <c r="R10" i="7"/>
  <c r="R10" i="8"/>
  <c r="R10" i="9"/>
  <c r="R10" i="10"/>
  <c r="N10" i="2"/>
  <c r="N9" i="3"/>
  <c r="R9" i="4"/>
  <c r="R9" i="5"/>
  <c r="R9" i="6"/>
  <c r="R9" i="7"/>
  <c r="R9" i="8"/>
  <c r="R9" i="9"/>
  <c r="R9" i="10"/>
  <c r="N9" i="2"/>
  <c r="N8" i="3"/>
  <c r="R8" i="4"/>
  <c r="R8" i="5"/>
  <c r="R8" i="6"/>
  <c r="R8" i="7"/>
  <c r="R8" i="8"/>
  <c r="R8" i="9"/>
  <c r="R8" i="10"/>
  <c r="N8" i="2"/>
  <c r="N7" i="3"/>
  <c r="R7" i="4"/>
  <c r="R7" i="5"/>
  <c r="R7" i="6"/>
  <c r="R7" i="7"/>
  <c r="R7" i="8"/>
  <c r="R7" i="9"/>
  <c r="R7" i="10"/>
  <c r="N7" i="2"/>
  <c r="N6" i="3"/>
  <c r="R6" i="4"/>
  <c r="R6" i="5"/>
  <c r="R6" i="6"/>
  <c r="R6" i="7"/>
  <c r="R6" i="8"/>
  <c r="R6" i="9"/>
  <c r="R6" i="10"/>
  <c r="N6" i="2"/>
  <c r="N5" i="3"/>
  <c r="R5" i="4"/>
  <c r="R5" i="5"/>
  <c r="R5" i="6"/>
  <c r="R5" i="7"/>
  <c r="R5" i="8"/>
  <c r="R5" i="9"/>
  <c r="R5" i="10"/>
  <c r="N5" i="2"/>
  <c r="N4" i="3"/>
  <c r="R4" i="4"/>
  <c r="R4" i="5"/>
  <c r="R4" i="6"/>
  <c r="R4" i="7"/>
  <c r="R4" i="8"/>
  <c r="R4" i="9"/>
  <c r="R4" i="10"/>
  <c r="N4" i="2"/>
  <c r="N3" i="3"/>
  <c r="R3" i="4"/>
  <c r="R3" i="5"/>
  <c r="R3" i="6"/>
  <c r="R3" i="7"/>
  <c r="R3" i="8"/>
  <c r="R3" i="9"/>
  <c r="R3" i="10"/>
  <c r="N3" i="2"/>
  <c r="N2" i="3"/>
  <c r="R2" i="4"/>
  <c r="R2" i="5"/>
  <c r="R2" i="6"/>
  <c r="R2" i="7"/>
  <c r="R2" i="8"/>
  <c r="R2" i="9"/>
  <c r="R2" i="10"/>
  <c r="N2" i="2"/>
  <c r="F35" i="62" l="1"/>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I21" i="47"/>
  <c r="F11" i="1" l="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<sst xmlns="http://schemas.openxmlformats.org/spreadsheetml/2006/main" count="660" uniqueCount="61">
  <si>
    <t>3 essais au maximum pour réaliser chaque figure, si le joueur réalise :</t>
  </si>
  <si>
    <t xml:space="preserve">NOM : </t>
  </si>
  <si>
    <t>Prénom :</t>
  </si>
  <si>
    <t xml:space="preserve">Club du joueur : </t>
  </si>
  <si>
    <t>Date :</t>
  </si>
  <si>
    <t>Club organisateur :</t>
  </si>
  <si>
    <t xml:space="preserve">N° de la figure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</si>
  <si>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</si>
  <si>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</si>
  <si>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</si>
  <si>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</si>
  <si>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</si>
  <si>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</si>
  <si>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</si>
  <si>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</si>
  <si>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</si>
  <si>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</si>
  <si>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</si>
  <si>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</si>
  <si>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</si>
  <si>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</si>
  <si>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Discipline Blackball</t>
  </si>
  <si>
    <t>C.F.J./D.T.N. - Règlement des Diplômes Fédéraux d'Aptitude – Billard Blackball</t>
  </si>
  <si>
    <t>SCORE/100</t>
  </si>
  <si>
    <t>Diplômes Fédéraux d’Aptitude 2</t>
  </si>
  <si>
    <t>BILLARD D'ARGENT</t>
  </si>
  <si>
    <t>1- Adaptation du chevalet en fonction de la hauteur d’attaque</t>
  </si>
  <si>
    <t>2- Adaptation de la puissance du coup en fonction du replacement</t>
  </si>
  <si>
    <t>Les coups techniques</t>
  </si>
  <si>
    <t>• Utilisation d’un coup par bande avant pour empocher</t>
  </si>
  <si>
    <t>• Utilisation du coulé pour le replacement</t>
  </si>
  <si>
    <t>• Utilisation du rétro pour le replacement</t>
  </si>
  <si>
    <t>• Utilisation du rejet naturel pour le replacement</t>
  </si>
  <si>
    <t>La tactique de jeu</t>
  </si>
  <si>
    <t>• La réalisation d’une série de trois billes</t>
  </si>
  <si>
    <t>• Le choix de la hauteur d’attaque pour réaliser le replacement</t>
  </si>
  <si>
    <r>
      <t>1</t>
    </r>
    <r>
      <rPr>
        <vertAlign val="superscript"/>
        <sz val="11"/>
        <color theme="1"/>
        <rFont val="Calibri"/>
        <family val="2"/>
        <scheme val="minor"/>
      </rPr>
      <t>er</t>
    </r>
    <r>
      <rPr>
        <sz val="11"/>
        <color theme="1"/>
        <rFont val="Calibri"/>
        <family val="2"/>
        <scheme val="minor"/>
      </rPr>
      <t xml:space="preserve"> essai 
4 pts/bille</t>
    </r>
  </si>
  <si>
    <r>
      <t>2</t>
    </r>
    <r>
      <rPr>
        <vertAlign val="superscript"/>
        <sz val="11"/>
        <color theme="1"/>
        <rFont val="Calibri"/>
        <family val="2"/>
        <scheme val="minor"/>
      </rPr>
      <t>ème</t>
    </r>
    <r>
      <rPr>
        <sz val="11"/>
        <color theme="1"/>
        <rFont val="Calibri"/>
        <family val="2"/>
        <scheme val="minor"/>
      </rPr>
      <t xml:space="preserve"> essai 
3 pts/bille</t>
    </r>
  </si>
  <si>
    <r>
      <t>3</t>
    </r>
    <r>
      <rPr>
        <vertAlign val="superscript"/>
        <sz val="11"/>
        <color theme="1"/>
        <rFont val="Calibri"/>
        <family val="2"/>
        <scheme val="minor"/>
      </rPr>
      <t>ème</t>
    </r>
    <r>
      <rPr>
        <sz val="11"/>
        <color theme="1"/>
        <rFont val="Calibri"/>
        <family val="2"/>
        <scheme val="minor"/>
      </rPr>
      <t xml:space="preserve"> essai 
2,5 pts/bille</t>
    </r>
  </si>
  <si>
    <t>Meilleur nombre de points marqués</t>
  </si>
  <si>
    <r>
      <t>1</t>
    </r>
    <r>
      <rPr>
        <vertAlign val="superscript"/>
        <sz val="11"/>
        <color theme="1"/>
        <rFont val="Calibri"/>
        <family val="2"/>
        <scheme val="minor"/>
      </rPr>
      <t>er</t>
    </r>
    <r>
      <rPr>
        <sz val="11"/>
        <color theme="1"/>
        <rFont val="Calibri"/>
        <family val="2"/>
        <scheme val="minor"/>
      </rPr>
      <t xml:space="preserve"> essai 
4 pts:bille</t>
    </r>
  </si>
  <si>
    <t>A</t>
  </si>
  <si>
    <t>B</t>
  </si>
  <si>
    <t>C</t>
  </si>
  <si>
    <t>D</t>
  </si>
  <si>
    <t>E</t>
  </si>
  <si>
    <t>F</t>
  </si>
  <si>
    <t>G</t>
  </si>
  <si>
    <t>H</t>
  </si>
  <si>
    <t>I</t>
  </si>
  <si>
    <t>Diplôme fédéral d’aptitude 2 «Billard d'argent »</t>
  </si>
  <si>
    <t xml:space="preserve">Meilleur nombre de pts marqués </t>
  </si>
  <si>
    <r>
      <t>- au 1</t>
    </r>
    <r>
      <rPr>
        <vertAlign val="superscript"/>
        <sz val="11"/>
        <color theme="1"/>
        <rFont val="Calibri"/>
        <family val="2"/>
        <scheme val="minor"/>
      </rPr>
      <t>er</t>
    </r>
    <r>
      <rPr>
        <sz val="11"/>
        <color theme="1"/>
        <rFont val="Calibri"/>
        <family val="2"/>
        <scheme val="minor"/>
      </rPr>
      <t xml:space="preserve"> essai, il marque 4 points/bille</t>
    </r>
  </si>
  <si>
    <r>
      <t>- au 2</t>
    </r>
    <r>
      <rPr>
        <vertAlign val="superscript"/>
        <sz val="11"/>
        <color theme="1"/>
        <rFont val="Calibri"/>
        <family val="2"/>
        <scheme val="minor"/>
      </rPr>
      <t>ème</t>
    </r>
    <r>
      <rPr>
        <sz val="11"/>
        <color theme="1"/>
        <rFont val="Calibri"/>
        <family val="2"/>
        <scheme val="minor"/>
      </rPr>
      <t xml:space="preserve"> essai, 3 points/bille</t>
    </r>
  </si>
  <si>
    <r>
      <t>- au 3</t>
    </r>
    <r>
      <rPr>
        <vertAlign val="superscript"/>
        <sz val="11"/>
        <color theme="1"/>
        <rFont val="Calibri"/>
        <family val="2"/>
        <scheme val="minor"/>
      </rPr>
      <t>ème</t>
    </r>
    <r>
      <rPr>
        <sz val="11"/>
        <color theme="1"/>
        <rFont val="Calibri"/>
        <family val="2"/>
        <scheme val="minor"/>
      </rPr>
      <t xml:space="preserve"> essai, 2,5 points/bille.</t>
    </r>
  </si>
  <si>
    <t>Diplôme fédéral d’aptitude 2 « billard d'argent »</t>
  </si>
  <si>
    <t>X</t>
  </si>
  <si>
    <t>si -21 ans</t>
  </si>
  <si>
    <t>Diplôme Fédéral d’Aptitude 2 « billard d'argent »</t>
  </si>
  <si>
    <t>TOTAL sur 100 pts.</t>
  </si>
  <si>
    <r>
      <t xml:space="preserve">Ce classeur Excel permet l'entrainement ou l'enregistrement d'une épreuve du DFA Billard d'Argent Blackball de la FFB jusqu’à 20 joueurs.
Il se compose de 32 feuilles comprenant :
- Le rappel des objectifs du billard d'argent sur la feuille DFA2_Argent ;
- La présente notice d'usage ;
- La feuille Résultats qui compile l'ensemble des points obtenus par les joueurs sur l'ensemble des 25 figures jouées et qui doit être adressée remplie après l'épreuve, par mail au responsable Formation Jeunesse de la Ligue et à la Fédération Française de Billard.
- Les 9 feuilles rappelant les coups/figures à jouer nommées FigA à FigI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DFA2BlackBallArgent_20J-1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9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les figures : il faut pour chaque figure jouée, saisir dans la case dédiée le nombre de points obtenus en fonction des essais réalisés : 4 pts au 1</t>
    </r>
    <r>
      <rPr>
        <vertAlign val="superscript"/>
        <sz val="11"/>
        <color theme="1"/>
        <rFont val="Calibri"/>
        <family val="2"/>
        <scheme val="minor"/>
      </rPr>
      <t>er</t>
    </r>
    <r>
      <rPr>
        <sz val="11"/>
        <color theme="1"/>
        <rFont val="Calibri"/>
        <family val="2"/>
        <scheme val="minor"/>
      </rPr>
      <t xml:space="preserve">, 3 au deuxième, 2,5 au troisième, et ne rien saisir pour un échec. 
Sur un total maximal de 100 points (25x4), </t>
    </r>
    <r>
      <rPr>
        <b/>
        <sz val="11"/>
        <color theme="1"/>
        <rFont val="Calibri"/>
        <family val="2"/>
        <scheme val="minor"/>
      </rPr>
      <t>le joueur doit atteindre 60 pour obtenir le D.F.A.2, "billard d'argent".</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</si>
</sst>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4"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b/>
      <sz val="11"/>
      <color rgb="FF002060"/>
      <name val="Calibri"/>
      <family val="2"/>
      <scheme val="minor"/>
    </font>
  </fonts>
  <fills count="15">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gray0625"/>
    </fill>
    <fill>
      <patternFill patternType="gray0625">
        <bgColor rgb="FFFFFF66"/>
      </patternFill>
    </fill>
    <fill>
      <patternFill patternType="gray0625">
        <bgColor theme="9" tint="0.79998168889431442"/>
      </patternFill>
    </fill>
    <fill>
      <patternFill patternType="gray0625">
        <bgColor theme="3" tint="0.79998168889431442"/>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s>
  <cellStyleXfs count="1">
    <xf numFmtId="0" fontId="0" fillId="0" borderId="0"/>
  </cellStyleXfs>
  <cellXfs count="265">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vertical="top"/>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0" borderId="20" xfId="0" applyBorder="1" applyProtection="1">
      <protection locked="0"/>
    </xf>
    <xf numFmtId="0" fontId="0" fillId="2" borderId="20" xfId="0" applyFill="1" applyBorder="1" applyProtection="1">
      <protection locked="0"/>
    </xf>
    <xf numFmtId="0" fontId="0" fillId="4" borderId="20" xfId="0" applyFill="1" applyBorder="1" applyProtection="1">
      <protection locked="0"/>
    </xf>
    <xf numFmtId="0" fontId="0" fillId="5" borderId="20" xfId="0" applyFill="1" applyBorder="1" applyProtection="1">
      <protection locked="0"/>
    </xf>
    <xf numFmtId="0" fontId="0" fillId="0" borderId="10" xfId="0" applyBorder="1" applyProtection="1">
      <protection locked="0"/>
    </xf>
    <xf numFmtId="0" fontId="0" fillId="0" borderId="29" xfId="0" applyBorder="1" applyProtection="1">
      <protection locked="0"/>
    </xf>
    <xf numFmtId="0" fontId="0" fillId="2" borderId="10" xfId="0" applyFill="1" applyBorder="1" applyProtection="1">
      <protection locked="0"/>
    </xf>
    <xf numFmtId="0" fontId="0" fillId="2" borderId="29" xfId="0" applyFill="1" applyBorder="1" applyProtection="1">
      <protection locked="0"/>
    </xf>
    <xf numFmtId="0" fontId="0" fillId="4" borderId="10" xfId="0" applyFill="1" applyBorder="1" applyProtection="1">
      <protection locked="0"/>
    </xf>
    <xf numFmtId="0" fontId="0" fillId="4" borderId="29" xfId="0" applyFill="1" applyBorder="1" applyProtection="1">
      <protection locked="0"/>
    </xf>
    <xf numFmtId="0" fontId="0" fillId="5" borderId="10" xfId="0" applyFill="1" applyBorder="1" applyProtection="1">
      <protection locked="0"/>
    </xf>
    <xf numFmtId="0" fontId="0" fillId="5" borderId="29" xfId="0" applyFill="1" applyBorder="1" applyProtection="1">
      <protection locked="0"/>
    </xf>
    <xf numFmtId="0" fontId="0" fillId="5" borderId="30" xfId="0" applyFill="1" applyBorder="1" applyProtection="1">
      <protection locked="0"/>
    </xf>
    <xf numFmtId="0" fontId="0" fillId="5" borderId="31" xfId="0" applyFill="1" applyBorder="1" applyProtection="1">
      <protection locked="0"/>
    </xf>
    <xf numFmtId="0" fontId="0" fillId="5" borderId="35" xfId="0" applyFill="1" applyBorder="1" applyProtection="1">
      <protection locked="0"/>
    </xf>
    <xf numFmtId="0" fontId="0" fillId="3" borderId="5" xfId="0" quotePrefix="1" applyFill="1" applyBorder="1"/>
    <xf numFmtId="0" fontId="0" fillId="3" borderId="0" xfId="0" applyFill="1" applyAlignment="1">
      <alignment vertical="top" wrapText="1"/>
    </xf>
    <xf numFmtId="0" fontId="0" fillId="3" borderId="33" xfId="0" applyFill="1" applyBorder="1" applyAlignment="1">
      <alignment vertical="top"/>
    </xf>
    <xf numFmtId="0" fontId="0" fillId="3" borderId="36" xfId="0" applyFill="1" applyBorder="1" applyAlignment="1">
      <alignment vertical="top" wrapText="1"/>
    </xf>
    <xf numFmtId="0" fontId="0" fillId="3" borderId="32" xfId="0" applyFill="1" applyBorder="1" applyAlignment="1">
      <alignment wrapText="1"/>
    </xf>
    <xf numFmtId="0" fontId="0" fillId="3" borderId="29" xfId="0" applyFill="1" applyBorder="1"/>
    <xf numFmtId="0" fontId="0" fillId="3" borderId="30" xfId="0" applyFill="1" applyBorder="1" applyAlignment="1">
      <alignment horizontal="center"/>
    </xf>
    <xf numFmtId="0" fontId="0" fillId="3" borderId="35" xfId="0" applyFill="1" applyBorder="1"/>
    <xf numFmtId="0" fontId="0" fillId="3" borderId="31" xfId="0" applyFill="1" applyBorder="1"/>
    <xf numFmtId="0" fontId="0" fillId="3" borderId="3" xfId="0" applyFill="1" applyBorder="1" applyAlignment="1">
      <alignment horizontal="center"/>
    </xf>
    <xf numFmtId="0" fontId="0" fillId="3" borderId="3" xfId="0" applyFill="1" applyBorder="1"/>
    <xf numFmtId="0" fontId="0" fillId="3" borderId="0" xfId="0" applyFill="1" applyAlignment="1">
      <alignment horizontal="center"/>
    </xf>
    <xf numFmtId="0" fontId="0" fillId="3" borderId="37" xfId="0" applyFill="1" applyBorder="1"/>
    <xf numFmtId="0" fontId="0" fillId="6" borderId="14" xfId="0" applyFill="1" applyBorder="1" applyAlignment="1">
      <alignment horizontal="center"/>
    </xf>
    <xf numFmtId="0" fontId="0" fillId="6" borderId="0" xfId="0" applyFill="1" applyAlignment="1">
      <alignment horizontal="center"/>
    </xf>
    <xf numFmtId="0" fontId="0" fillId="6" borderId="37" xfId="0" applyFill="1" applyBorder="1"/>
    <xf numFmtId="0" fontId="0" fillId="6" borderId="21" xfId="0" applyFill="1" applyBorder="1"/>
    <xf numFmtId="0" fontId="0" fillId="7" borderId="14" xfId="0" applyFill="1" applyBorder="1" applyAlignment="1">
      <alignment horizontal="center"/>
    </xf>
    <xf numFmtId="0" fontId="0" fillId="7" borderId="0" xfId="0" applyFill="1" applyAlignment="1">
      <alignment horizontal="center"/>
    </xf>
    <xf numFmtId="0" fontId="0" fillId="7" borderId="37" xfId="0" applyFill="1" applyBorder="1"/>
    <xf numFmtId="0" fontId="0" fillId="7" borderId="21" xfId="0" applyFill="1" applyBorder="1"/>
    <xf numFmtId="0" fontId="0" fillId="8" borderId="14" xfId="0" applyFill="1" applyBorder="1" applyAlignment="1">
      <alignment horizontal="center"/>
    </xf>
    <xf numFmtId="0" fontId="0" fillId="8" borderId="0" xfId="0" applyFill="1" applyAlignment="1">
      <alignment horizontal="center"/>
    </xf>
    <xf numFmtId="0" fontId="0" fillId="8" borderId="37" xfId="0" applyFill="1" applyBorder="1"/>
    <xf numFmtId="0" fontId="0" fillId="8" borderId="21" xfId="0" applyFill="1" applyBorder="1"/>
    <xf numFmtId="0" fontId="0" fillId="3" borderId="14" xfId="0" applyFill="1" applyBorder="1" applyAlignment="1">
      <alignment horizontal="center"/>
    </xf>
    <xf numFmtId="0" fontId="0" fillId="6" borderId="5" xfId="0" quotePrefix="1" applyFill="1" applyBorder="1"/>
    <xf numFmtId="0" fontId="0" fillId="7" borderId="5" xfId="0" quotePrefix="1" applyFill="1" applyBorder="1"/>
    <xf numFmtId="0" fontId="0" fillId="8" borderId="5" xfId="0" quotePrefix="1" applyFill="1" applyBorder="1"/>
    <xf numFmtId="0" fontId="0" fillId="8" borderId="1" xfId="0" applyFill="1" applyBorder="1" applyAlignment="1">
      <alignment vertical="top" wrapText="1"/>
    </xf>
    <xf numFmtId="0" fontId="0" fillId="2" borderId="5" xfId="0" applyFill="1" applyBorder="1"/>
    <xf numFmtId="0" fontId="0" fillId="2" borderId="0" xfId="0" applyFill="1"/>
    <xf numFmtId="0" fontId="0" fillId="2" borderId="5" xfId="0" quotePrefix="1" applyFill="1" applyBorder="1"/>
    <xf numFmtId="0" fontId="0" fillId="2" borderId="10" xfId="0" applyFill="1" applyBorder="1" applyAlignment="1">
      <alignment vertical="top"/>
    </xf>
    <xf numFmtId="0" fontId="0" fillId="2" borderId="1" xfId="0" applyFill="1" applyBorder="1" applyAlignment="1">
      <alignment vertical="top" wrapText="1"/>
    </xf>
    <xf numFmtId="0" fontId="0" fillId="10" borderId="5" xfId="0" applyFill="1" applyBorder="1"/>
    <xf numFmtId="0" fontId="0" fillId="10" borderId="0" xfId="0" applyFill="1"/>
    <xf numFmtId="0" fontId="0" fillId="10" borderId="5" xfId="0" quotePrefix="1" applyFill="1" applyBorder="1"/>
    <xf numFmtId="0" fontId="0" fillId="10" borderId="10" xfId="0" applyFill="1" applyBorder="1" applyAlignment="1">
      <alignment vertical="top"/>
    </xf>
    <xf numFmtId="0" fontId="0" fillId="10" borderId="1" xfId="0" applyFill="1" applyBorder="1" applyAlignment="1">
      <alignment vertical="top" wrapText="1"/>
    </xf>
    <xf numFmtId="165" fontId="0" fillId="3" borderId="1" xfId="0" applyNumberFormat="1" applyFill="1" applyBorder="1" applyAlignment="1">
      <alignment horizontal="center" vertical="center" wrapText="1"/>
    </xf>
    <xf numFmtId="165" fontId="0" fillId="3" borderId="1" xfId="0" applyNumberFormat="1" applyFill="1" applyBorder="1" applyAlignment="1">
      <alignment horizontal="right"/>
    </xf>
    <xf numFmtId="165" fontId="0" fillId="8" borderId="1" xfId="0" applyNumberFormat="1" applyFill="1" applyBorder="1" applyAlignment="1">
      <alignment horizontal="right"/>
    </xf>
    <xf numFmtId="165" fontId="0" fillId="7" borderId="1" xfId="0" applyNumberFormat="1" applyFill="1" applyBorder="1" applyAlignment="1">
      <alignment horizontal="right"/>
    </xf>
    <xf numFmtId="165" fontId="0" fillId="6" borderId="1" xfId="0" applyNumberFormat="1" applyFill="1" applyBorder="1" applyAlignment="1">
      <alignment horizontal="right"/>
    </xf>
    <xf numFmtId="0" fontId="0" fillId="2" borderId="1" xfId="0" applyFill="1" applyBorder="1"/>
    <xf numFmtId="0" fontId="0" fillId="4" borderId="1" xfId="0" applyFill="1" applyBorder="1"/>
    <xf numFmtId="0" fontId="0" fillId="5" borderId="1" xfId="0" applyFill="1" applyBorder="1"/>
    <xf numFmtId="0" fontId="0" fillId="11" borderId="1" xfId="0" applyFill="1" applyBorder="1" applyAlignment="1">
      <alignment vertical="top" wrapText="1"/>
    </xf>
    <xf numFmtId="0" fontId="0" fillId="11" borderId="20" xfId="0" applyFill="1" applyBorder="1" applyProtection="1">
      <protection locked="0"/>
    </xf>
    <xf numFmtId="0" fontId="0" fillId="12" borderId="20" xfId="0" applyFill="1" applyBorder="1" applyProtection="1">
      <protection locked="0"/>
    </xf>
    <xf numFmtId="0" fontId="0" fillId="13" borderId="20" xfId="0" applyFill="1" applyBorder="1" applyProtection="1">
      <protection locked="0"/>
    </xf>
    <xf numFmtId="0" fontId="0" fillId="14" borderId="20" xfId="0" applyFill="1" applyBorder="1" applyProtection="1">
      <protection locked="0"/>
    </xf>
    <xf numFmtId="0" fontId="0" fillId="11" borderId="20" xfId="0" applyFill="1" applyBorder="1" applyAlignment="1">
      <alignment vertical="top" wrapText="1"/>
    </xf>
    <xf numFmtId="0" fontId="0" fillId="11" borderId="29" xfId="0" applyFill="1" applyBorder="1" applyProtection="1">
      <protection locked="0"/>
    </xf>
    <xf numFmtId="0" fontId="0" fillId="12" borderId="29" xfId="0" applyFill="1" applyBorder="1" applyProtection="1">
      <protection locked="0"/>
    </xf>
    <xf numFmtId="0" fontId="0" fillId="13" borderId="29" xfId="0" applyFill="1" applyBorder="1" applyProtection="1">
      <protection locked="0"/>
    </xf>
    <xf numFmtId="0" fontId="0" fillId="14" borderId="29" xfId="0" applyFill="1" applyBorder="1" applyProtection="1">
      <protection locked="0"/>
    </xf>
    <xf numFmtId="0" fontId="0" fillId="14" borderId="31" xfId="0" applyFill="1" applyBorder="1" applyProtection="1">
      <protection locked="0"/>
    </xf>
    <xf numFmtId="0" fontId="0" fillId="11" borderId="10" xfId="0" applyFill="1" applyBorder="1" applyProtection="1">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3" fillId="3" borderId="16" xfId="0" applyFont="1" applyFill="1" applyBorder="1" applyAlignment="1">
      <alignment horizontal="center" vertical="top"/>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27" xfId="0" applyBorder="1" applyAlignment="1">
      <alignment horizontal="center" vertical="top" wrapText="1"/>
    </xf>
    <xf numFmtId="0" fontId="0" fillId="0" borderId="28" xfId="0" applyBorder="1" applyAlignment="1">
      <alignment horizontal="center" vertical="top" wrapText="1"/>
    </xf>
    <xf numFmtId="0" fontId="0" fillId="0" borderId="32" xfId="0" applyBorder="1" applyAlignment="1">
      <alignment horizontal="center" vertical="top" wrapText="1"/>
    </xf>
    <xf numFmtId="0" fontId="0" fillId="0" borderId="33" xfId="0" applyBorder="1" applyAlignment="1">
      <alignment horizontal="center" vertical="top" wrapText="1"/>
    </xf>
    <xf numFmtId="0" fontId="0" fillId="0" borderId="20" xfId="0" applyBorder="1" applyAlignment="1">
      <alignment horizontal="center" vertical="top" wrapText="1"/>
    </xf>
    <xf numFmtId="0" fontId="0" fillId="0" borderId="34"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4763</xdr:colOff>
      <xdr:row>0</xdr:row>
      <xdr:rowOff>14288</xdr:rowOff>
    </xdr:from>
    <xdr:to>
      <xdr:col>6</xdr:col>
      <xdr:colOff>746447</xdr:colOff>
      <xdr:row>13</xdr:row>
      <xdr:rowOff>109538</xdr:rowOff>
    </xdr:to>
    <xdr:pic>
      <xdr:nvPicPr>
        <xdr:cNvPr id="2" name="Image 1">
          <a:extLst>
            <a:ext uri="{FF2B5EF4-FFF2-40B4-BE49-F238E27FC236}">
              <a16:creationId xmlns:a16="http://schemas.microsoft.com/office/drawing/2014/main" id="{A5EF337A-1E64-4519-BD49-A5B6FCB39658}"/>
            </a:ext>
          </a:extLst>
        </xdr:cNvPr>
        <xdr:cNvPicPr>
          <a:picLocks noChangeAspect="1"/>
        </xdr:cNvPicPr>
      </xdr:nvPicPr>
      <xdr:blipFill>
        <a:blip xmlns:r="http://schemas.openxmlformats.org/officeDocument/2006/relationships" r:embed="rId1"/>
        <a:stretch>
          <a:fillRect/>
        </a:stretch>
      </xdr:blipFill>
      <xdr:spPr>
        <a:xfrm>
          <a:off x="4763" y="14288"/>
          <a:ext cx="4685034" cy="29908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752509</xdr:colOff>
      <xdr:row>15</xdr:row>
      <xdr:rowOff>104800</xdr:rowOff>
    </xdr:to>
    <xdr:pic>
      <xdr:nvPicPr>
        <xdr:cNvPr id="2" name="Image 1">
          <a:extLst>
            <a:ext uri="{FF2B5EF4-FFF2-40B4-BE49-F238E27FC236}">
              <a16:creationId xmlns:a16="http://schemas.microsoft.com/office/drawing/2014/main" id="{1BB2D0ED-F561-4D34-A636-B61F1DC8E3EF}"/>
            </a:ext>
          </a:extLst>
        </xdr:cNvPr>
        <xdr:cNvPicPr>
          <a:picLocks noChangeAspect="1"/>
        </xdr:cNvPicPr>
      </xdr:nvPicPr>
      <xdr:blipFill>
        <a:blip xmlns:r="http://schemas.openxmlformats.org/officeDocument/2006/relationships" r:embed="rId1"/>
        <a:stretch>
          <a:fillRect/>
        </a:stretch>
      </xdr:blipFill>
      <xdr:spPr>
        <a:xfrm>
          <a:off x="0" y="0"/>
          <a:ext cx="4695859" cy="3362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638208</xdr:colOff>
      <xdr:row>13</xdr:row>
      <xdr:rowOff>9546</xdr:rowOff>
    </xdr:to>
    <xdr:pic>
      <xdr:nvPicPr>
        <xdr:cNvPr id="3" name="Image 2">
          <a:extLst>
            <a:ext uri="{FF2B5EF4-FFF2-40B4-BE49-F238E27FC236}">
              <a16:creationId xmlns:a16="http://schemas.microsoft.com/office/drawing/2014/main" id="{6CDEAEAD-7FDA-4DF0-8AFF-45C9A23E9879}"/>
            </a:ext>
          </a:extLst>
        </xdr:cNvPr>
        <xdr:cNvPicPr>
          <a:picLocks noChangeAspect="1"/>
        </xdr:cNvPicPr>
      </xdr:nvPicPr>
      <xdr:blipFill>
        <a:blip xmlns:r="http://schemas.openxmlformats.org/officeDocument/2006/relationships" r:embed="rId1"/>
        <a:stretch>
          <a:fillRect/>
        </a:stretch>
      </xdr:blipFill>
      <xdr:spPr>
        <a:xfrm>
          <a:off x="0" y="0"/>
          <a:ext cx="4581558" cy="290514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5</xdr:col>
      <xdr:colOff>757238</xdr:colOff>
      <xdr:row>12</xdr:row>
      <xdr:rowOff>157163</xdr:rowOff>
    </xdr:to>
    <xdr:pic>
      <xdr:nvPicPr>
        <xdr:cNvPr id="6" name="Image 5">
          <a:extLst>
            <a:ext uri="{FF2B5EF4-FFF2-40B4-BE49-F238E27FC236}">
              <a16:creationId xmlns:a16="http://schemas.microsoft.com/office/drawing/2014/main" id="{52842FEC-A1C2-4D04-8793-0D4827D3765A}"/>
            </a:ext>
          </a:extLst>
        </xdr:cNvPr>
        <xdr:cNvPicPr>
          <a:picLocks noChangeAspect="1"/>
        </xdr:cNvPicPr>
      </xdr:nvPicPr>
      <xdr:blipFill>
        <a:blip xmlns:r="http://schemas.openxmlformats.org/officeDocument/2006/relationships" r:embed="rId1"/>
        <a:stretch>
          <a:fillRect/>
        </a:stretch>
      </xdr:blipFill>
      <xdr:spPr>
        <a:xfrm>
          <a:off x="2" y="1"/>
          <a:ext cx="4695824" cy="28717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9523</xdr:colOff>
      <xdr:row>0</xdr:row>
      <xdr:rowOff>0</xdr:rowOff>
    </xdr:from>
    <xdr:to>
      <xdr:col>5</xdr:col>
      <xdr:colOff>738187</xdr:colOff>
      <xdr:row>14</xdr:row>
      <xdr:rowOff>180127</xdr:rowOff>
    </xdr:to>
    <xdr:pic>
      <xdr:nvPicPr>
        <xdr:cNvPr id="2" name="Image 1">
          <a:extLst>
            <a:ext uri="{FF2B5EF4-FFF2-40B4-BE49-F238E27FC236}">
              <a16:creationId xmlns:a16="http://schemas.microsoft.com/office/drawing/2014/main" id="{39AAD258-CF19-4272-8671-20A9677D1090}"/>
            </a:ext>
          </a:extLst>
        </xdr:cNvPr>
        <xdr:cNvPicPr>
          <a:picLocks noChangeAspect="1"/>
        </xdr:cNvPicPr>
      </xdr:nvPicPr>
      <xdr:blipFill>
        <a:blip xmlns:r="http://schemas.openxmlformats.org/officeDocument/2006/relationships" r:embed="rId1"/>
        <a:stretch>
          <a:fillRect/>
        </a:stretch>
      </xdr:blipFill>
      <xdr:spPr>
        <a:xfrm>
          <a:off x="9523" y="0"/>
          <a:ext cx="4667252" cy="32567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190500</xdr:rowOff>
    </xdr:from>
    <xdr:to>
      <xdr:col>6</xdr:col>
      <xdr:colOff>733556</xdr:colOff>
      <xdr:row>14</xdr:row>
      <xdr:rowOff>57149</xdr:rowOff>
    </xdr:to>
    <xdr:pic>
      <xdr:nvPicPr>
        <xdr:cNvPr id="2" name="Image 1">
          <a:extLst>
            <a:ext uri="{FF2B5EF4-FFF2-40B4-BE49-F238E27FC236}">
              <a16:creationId xmlns:a16="http://schemas.microsoft.com/office/drawing/2014/main" id="{33348F7A-D44E-43FA-B9D0-1D3C1F679390}"/>
            </a:ext>
          </a:extLst>
        </xdr:cNvPr>
        <xdr:cNvPicPr>
          <a:picLocks noChangeAspect="1"/>
        </xdr:cNvPicPr>
      </xdr:nvPicPr>
      <xdr:blipFill>
        <a:blip xmlns:r="http://schemas.openxmlformats.org/officeDocument/2006/relationships" r:embed="rId1"/>
        <a:stretch>
          <a:fillRect/>
        </a:stretch>
      </xdr:blipFill>
      <xdr:spPr>
        <a:xfrm>
          <a:off x="0" y="190500"/>
          <a:ext cx="4676906" cy="29432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744033</xdr:colOff>
      <xdr:row>15</xdr:row>
      <xdr:rowOff>100013</xdr:rowOff>
    </xdr:to>
    <xdr:pic>
      <xdr:nvPicPr>
        <xdr:cNvPr id="2" name="Image 1">
          <a:extLst>
            <a:ext uri="{FF2B5EF4-FFF2-40B4-BE49-F238E27FC236}">
              <a16:creationId xmlns:a16="http://schemas.microsoft.com/office/drawing/2014/main" id="{2258A897-D162-4789-AA48-BDCE0E3FCAB6}"/>
            </a:ext>
          </a:extLst>
        </xdr:cNvPr>
        <xdr:cNvPicPr>
          <a:picLocks noChangeAspect="1"/>
        </xdr:cNvPicPr>
      </xdr:nvPicPr>
      <xdr:blipFill>
        <a:blip xmlns:r="http://schemas.openxmlformats.org/officeDocument/2006/relationships" r:embed="rId1"/>
        <a:stretch>
          <a:fillRect/>
        </a:stretch>
      </xdr:blipFill>
      <xdr:spPr>
        <a:xfrm>
          <a:off x="0" y="1"/>
          <a:ext cx="4687383" cy="33575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85731</xdr:colOff>
      <xdr:row>0</xdr:row>
      <xdr:rowOff>0</xdr:rowOff>
    </xdr:from>
    <xdr:to>
      <xdr:col>6</xdr:col>
      <xdr:colOff>697984</xdr:colOff>
      <xdr:row>13</xdr:row>
      <xdr:rowOff>42863</xdr:rowOff>
    </xdr:to>
    <xdr:pic>
      <xdr:nvPicPr>
        <xdr:cNvPr id="2" name="Image 1">
          <a:extLst>
            <a:ext uri="{FF2B5EF4-FFF2-40B4-BE49-F238E27FC236}">
              <a16:creationId xmlns:a16="http://schemas.microsoft.com/office/drawing/2014/main" id="{58758F23-3812-4D94-8638-89DDE8DE2916}"/>
            </a:ext>
          </a:extLst>
        </xdr:cNvPr>
        <xdr:cNvPicPr>
          <a:picLocks noChangeAspect="1"/>
        </xdr:cNvPicPr>
      </xdr:nvPicPr>
      <xdr:blipFill>
        <a:blip xmlns:r="http://schemas.openxmlformats.org/officeDocument/2006/relationships" r:embed="rId1"/>
        <a:stretch>
          <a:fillRect/>
        </a:stretch>
      </xdr:blipFill>
      <xdr:spPr>
        <a:xfrm>
          <a:off x="85731" y="0"/>
          <a:ext cx="4555603" cy="29384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204787</xdr:colOff>
      <xdr:row>0</xdr:row>
      <xdr:rowOff>28575</xdr:rowOff>
    </xdr:from>
    <xdr:to>
      <xdr:col>6</xdr:col>
      <xdr:colOff>662019</xdr:colOff>
      <xdr:row>13</xdr:row>
      <xdr:rowOff>152422</xdr:rowOff>
    </xdr:to>
    <xdr:pic>
      <xdr:nvPicPr>
        <xdr:cNvPr id="2" name="Image 1">
          <a:extLst>
            <a:ext uri="{FF2B5EF4-FFF2-40B4-BE49-F238E27FC236}">
              <a16:creationId xmlns:a16="http://schemas.microsoft.com/office/drawing/2014/main" id="{A9A5C27F-B398-41AA-9692-EC8376607ED2}"/>
            </a:ext>
          </a:extLst>
        </xdr:cNvPr>
        <xdr:cNvPicPr>
          <a:picLocks noChangeAspect="1"/>
        </xdr:cNvPicPr>
      </xdr:nvPicPr>
      <xdr:blipFill>
        <a:blip xmlns:r="http://schemas.openxmlformats.org/officeDocument/2006/relationships" r:embed="rId1"/>
        <a:stretch>
          <a:fillRect/>
        </a:stretch>
      </xdr:blipFill>
      <xdr:spPr>
        <a:xfrm>
          <a:off x="204787" y="28575"/>
          <a:ext cx="4400582" cy="30194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topLeftCell="A13" workbookViewId="0">
      <selection sqref="A1:H1"/>
    </sheetView>
  </sheetViews>
  <sheetFormatPr baseColWidth="10" defaultColWidth="10.7109375" defaultRowHeight="15" x14ac:dyDescent="0.25"/>
  <sheetData>
    <row r="1" spans="1:8" ht="28.5" x14ac:dyDescent="0.45">
      <c r="A1" s="172" t="s">
        <v>8</v>
      </c>
      <c r="B1" s="173"/>
      <c r="C1" s="173"/>
      <c r="D1" s="173"/>
      <c r="E1" s="173"/>
      <c r="F1" s="173"/>
      <c r="G1" s="173"/>
      <c r="H1" s="174"/>
    </row>
    <row r="2" spans="1:8" ht="28.5" x14ac:dyDescent="0.45">
      <c r="A2" s="175" t="s">
        <v>24</v>
      </c>
      <c r="B2" s="176"/>
      <c r="C2" s="176"/>
      <c r="D2" s="176"/>
      <c r="E2" s="176"/>
      <c r="F2" s="176"/>
      <c r="G2" s="176"/>
      <c r="H2" s="177"/>
    </row>
    <row r="3" spans="1:8" ht="28.5" x14ac:dyDescent="0.45">
      <c r="A3" s="175" t="s">
        <v>25</v>
      </c>
      <c r="B3" s="176"/>
      <c r="C3" s="176"/>
      <c r="D3" s="176"/>
      <c r="E3" s="176"/>
      <c r="F3" s="176"/>
      <c r="G3" s="176"/>
      <c r="H3" s="177"/>
    </row>
    <row r="4" spans="1:8" ht="28.5" x14ac:dyDescent="0.45">
      <c r="A4" s="178" t="s">
        <v>21</v>
      </c>
      <c r="B4" s="179"/>
      <c r="C4" s="179"/>
      <c r="D4" s="179"/>
      <c r="E4" s="179"/>
      <c r="F4" s="179"/>
      <c r="G4" s="179"/>
      <c r="H4" s="180"/>
    </row>
    <row r="5" spans="1:8" x14ac:dyDescent="0.25">
      <c r="B5" s="96"/>
      <c r="C5" s="96"/>
      <c r="H5" s="1"/>
    </row>
    <row r="6" spans="1:8" x14ac:dyDescent="0.25">
      <c r="A6" s="95" t="s">
        <v>9</v>
      </c>
      <c r="H6" s="1"/>
    </row>
    <row r="7" spans="1:8" x14ac:dyDescent="0.25">
      <c r="H7" s="1"/>
    </row>
    <row r="8" spans="1:8" x14ac:dyDescent="0.25">
      <c r="A8" s="2" t="s">
        <v>10</v>
      </c>
      <c r="H8" s="1"/>
    </row>
    <row r="9" spans="1:8" x14ac:dyDescent="0.25">
      <c r="A9" s="3" t="s">
        <v>26</v>
      </c>
      <c r="H9" s="1"/>
    </row>
    <row r="10" spans="1:8" x14ac:dyDescent="0.25">
      <c r="A10" s="3" t="s">
        <v>27</v>
      </c>
      <c r="H10" s="1"/>
    </row>
    <row r="11" spans="1:8" x14ac:dyDescent="0.25">
      <c r="H11" s="1"/>
    </row>
    <row r="12" spans="1:8" x14ac:dyDescent="0.25">
      <c r="A12" s="2" t="s">
        <v>28</v>
      </c>
      <c r="H12" s="1"/>
    </row>
    <row r="13" spans="1:8" x14ac:dyDescent="0.25">
      <c r="A13" s="3" t="s">
        <v>32</v>
      </c>
      <c r="H13" s="1"/>
    </row>
    <row r="14" spans="1:8" x14ac:dyDescent="0.25">
      <c r="A14" s="3" t="s">
        <v>29</v>
      </c>
      <c r="H14" s="1"/>
    </row>
    <row r="15" spans="1:8" x14ac:dyDescent="0.25">
      <c r="A15" s="3" t="s">
        <v>30</v>
      </c>
      <c r="H15" s="1"/>
    </row>
    <row r="16" spans="1:8" x14ac:dyDescent="0.25">
      <c r="A16" s="3" t="s">
        <v>31</v>
      </c>
      <c r="H16" s="1"/>
    </row>
    <row r="17" spans="1:8" x14ac:dyDescent="0.25">
      <c r="H17" s="1"/>
    </row>
    <row r="18" spans="1:8" x14ac:dyDescent="0.25">
      <c r="A18" s="2" t="s">
        <v>33</v>
      </c>
      <c r="H18" s="1"/>
    </row>
    <row r="19" spans="1:8" x14ac:dyDescent="0.25">
      <c r="A19" s="3" t="s">
        <v>34</v>
      </c>
      <c r="H19" s="1"/>
    </row>
    <row r="20" spans="1:8" x14ac:dyDescent="0.25">
      <c r="A20" s="3" t="s">
        <v>35</v>
      </c>
      <c r="H20" s="1"/>
    </row>
    <row r="21" spans="1:8" x14ac:dyDescent="0.25">
      <c r="A21" s="3"/>
      <c r="H21" s="1"/>
    </row>
    <row r="22" spans="1:8" x14ac:dyDescent="0.25">
      <c r="A22" s="3"/>
      <c r="H22" s="1"/>
    </row>
    <row r="23" spans="1:8" x14ac:dyDescent="0.25">
      <c r="A23" s="3"/>
      <c r="H23" s="1"/>
    </row>
    <row r="24" spans="1:8" x14ac:dyDescent="0.25">
      <c r="A24" s="3"/>
      <c r="H24" s="1"/>
    </row>
    <row r="25" spans="1:8" ht="15.75" thickBot="1" x14ac:dyDescent="0.3">
      <c r="A25" s="75" t="s">
        <v>22</v>
      </c>
      <c r="B25" s="4"/>
      <c r="C25" s="4"/>
      <c r="D25" s="4"/>
      <c r="E25" s="4"/>
      <c r="F25" s="4"/>
      <c r="G25" s="4"/>
      <c r="H25" s="5"/>
    </row>
    <row r="26" spans="1:8" x14ac:dyDescent="0.25">
      <c r="A26" s="70" t="s">
        <v>12</v>
      </c>
    </row>
  </sheetData>
  <sheetProtection algorithmName="SHA-512" hashValue="t6CVTdOLsT+7FW9qV0YWkpzd9NplO+Tg29YiIQ6BkAkQwOSgCCUFJZh9jRYf5X6iGOKlDD0Zm7CN4D+RksAA3g==" saltValue="y2Gph+cNWkZAixMpYcaAlA=="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93UXTFvInxOr30aMwlFeD5ZHSymprlIeN4vdeTDsbBnPupLYXnYjDZ598uZ72BmfvG4T5kisZml1ywxWm8PFgQ==" saltValue="Zl8cR2fF9IzMSD6wxByrpA==" spinCount="100000" sheet="1" objects="1" scenarios="1"/>
  <mergeCells count="3">
    <mergeCell ref="H1:J1"/>
    <mergeCell ref="K1:M1"/>
    <mergeCell ref="N1:P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bOOWHNc6kpqr88b1KxGbbPsU00pq9Jn7hPbSgXKuURNX+NiZ816AL4z6tPrno16R2dvteaLXivDLYQPfEf9d3g==" saltValue="Lmaqv2/2zMp6IIRweEG0dA==" spinCount="100000" sheet="1" objects="1" scenarios="1"/>
  <mergeCells count="3">
    <mergeCell ref="H1:J1"/>
    <mergeCell ref="K1:M1"/>
    <mergeCell ref="N1:P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101"/>
      <c r="P2" s="101"/>
      <c r="Q2" s="171">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lE6HeLUm/gwckBFalx2xm1co31ZEF4E7wkZvycoLzHWdfuJo+JzwhVH8Wqaf9T2LpyC5wlUMm6IlZZbcSBm+xQ==" saltValue="4ZQ+8sB70o4p0yJbJeWavA==" spinCount="100000" sheet="1" objects="1" scenarios="1"/>
  <mergeCells count="3">
    <mergeCell ref="H1:J1"/>
    <mergeCell ref="K1:M1"/>
    <mergeCell ref="N1:P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3"/>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0" t="s">
        <v>50</v>
      </c>
      <c r="B1" s="241"/>
      <c r="C1" s="241"/>
      <c r="D1" s="241"/>
      <c r="E1" s="241"/>
      <c r="F1" s="241"/>
      <c r="G1" s="241"/>
      <c r="H1" s="241"/>
      <c r="I1" s="241"/>
      <c r="J1" s="242"/>
    </row>
    <row r="2" spans="1:10" ht="15.75" thickBot="1" x14ac:dyDescent="0.3">
      <c r="A2" s="6" t="s">
        <v>1</v>
      </c>
      <c r="B2" s="243" t="str">
        <f>IF(ISBLANK(Résultats!A8),"",Résultats!A8)</f>
        <v/>
      </c>
      <c r="C2" s="247"/>
      <c r="D2" s="247"/>
      <c r="E2" s="247"/>
      <c r="F2" s="244"/>
      <c r="G2" s="7" t="s">
        <v>2</v>
      </c>
      <c r="H2" s="7"/>
      <c r="I2" s="243" t="str">
        <f>IF(ISBLANK(Résultats!D8),"",Résultats!D8)</f>
        <v/>
      </c>
      <c r="J2" s="244"/>
    </row>
    <row r="3" spans="1:10" ht="15.75" thickBot="1" x14ac:dyDescent="0.3">
      <c r="A3" s="6" t="s">
        <v>3</v>
      </c>
      <c r="B3" s="7"/>
      <c r="C3" s="243" t="str">
        <f>IF(ISBLANK(Résultats!G8),"",Résultats!G8)</f>
        <v/>
      </c>
      <c r="D3" s="247"/>
      <c r="E3" s="247"/>
      <c r="F3" s="244"/>
      <c r="G3" s="248" t="s">
        <v>19</v>
      </c>
      <c r="H3" s="249"/>
      <c r="I3" s="245" t="str">
        <f>IF(ISBLANK(Résultats!F8),"","moins de 21ans")</f>
        <v/>
      </c>
      <c r="J3" s="246"/>
    </row>
    <row r="4" spans="1:10" ht="15.75" thickBot="1" x14ac:dyDescent="0.3">
      <c r="A4" s="6" t="s">
        <v>5</v>
      </c>
      <c r="B4" s="7"/>
      <c r="C4" s="243" t="str">
        <f>IF(ISBLANK(Résultats!C2),"",(Résultats!C2))</f>
        <v/>
      </c>
      <c r="D4" s="247"/>
      <c r="E4" s="247"/>
      <c r="F4" s="244"/>
      <c r="G4" s="7" t="s">
        <v>11</v>
      </c>
      <c r="H4" s="7"/>
      <c r="I4" s="245" t="str">
        <f>IF(ISBLANK(Résultats!J2),"",Résultats!J2)</f>
        <v/>
      </c>
      <c r="J4" s="246"/>
    </row>
    <row r="5" spans="1:10" x14ac:dyDescent="0.25">
      <c r="A5" s="6" t="s">
        <v>0</v>
      </c>
      <c r="B5" s="7"/>
      <c r="C5" s="7"/>
      <c r="D5" s="7"/>
      <c r="E5" s="7"/>
      <c r="F5" s="7"/>
      <c r="G5" s="7"/>
      <c r="H5" s="7"/>
      <c r="I5" s="49"/>
      <c r="J5" s="8"/>
    </row>
    <row r="6" spans="1:10" ht="17.25" x14ac:dyDescent="0.25">
      <c r="A6" s="112" t="s">
        <v>52</v>
      </c>
      <c r="B6" s="7"/>
      <c r="C6" s="7"/>
      <c r="D6" s="7"/>
      <c r="E6" s="7"/>
      <c r="F6" s="7"/>
      <c r="G6" s="7"/>
      <c r="H6" s="7"/>
      <c r="I6" s="7"/>
      <c r="J6" s="8"/>
    </row>
    <row r="7" spans="1:10" ht="17.25" x14ac:dyDescent="0.25">
      <c r="A7" s="112" t="s">
        <v>53</v>
      </c>
      <c r="B7" s="7"/>
      <c r="C7" s="7"/>
      <c r="D7" s="7"/>
      <c r="E7" s="7"/>
      <c r="F7" s="7"/>
      <c r="G7" s="7"/>
      <c r="H7" s="7"/>
      <c r="I7" s="7"/>
      <c r="J7" s="8"/>
    </row>
    <row r="8" spans="1:10" ht="17.25" x14ac:dyDescent="0.25">
      <c r="A8" s="112" t="s">
        <v>54</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14" t="s">
        <v>6</v>
      </c>
      <c r="C10" s="115" t="s">
        <v>36</v>
      </c>
      <c r="D10" s="115" t="s">
        <v>37</v>
      </c>
      <c r="E10" s="115" t="s">
        <v>38</v>
      </c>
      <c r="F10" s="116" t="s">
        <v>51</v>
      </c>
      <c r="G10" s="113"/>
      <c r="H10" s="77"/>
      <c r="I10" s="7"/>
      <c r="J10" s="8"/>
    </row>
    <row r="11" spans="1:10" x14ac:dyDescent="0.25">
      <c r="A11" s="7"/>
      <c r="B11" s="12" t="s">
        <v>41</v>
      </c>
      <c r="C11" s="13">
        <f>FigA!G2+FigA!H2</f>
        <v>0</v>
      </c>
      <c r="D11" s="13">
        <f>FigA!I2+FigA!J2</f>
        <v>0</v>
      </c>
      <c r="E11" s="13">
        <f>FigA!K2+FigA!L2</f>
        <v>0</v>
      </c>
      <c r="F11" s="117">
        <f>FigA!M2</f>
        <v>0</v>
      </c>
      <c r="G11" s="7"/>
      <c r="H11" s="78"/>
      <c r="I11" s="7"/>
      <c r="J11" s="8"/>
    </row>
    <row r="12" spans="1:10" x14ac:dyDescent="0.25">
      <c r="A12" s="7"/>
      <c r="B12" s="12" t="s">
        <v>42</v>
      </c>
      <c r="C12" s="13">
        <f>FigB!G$2+FigB!H$2</f>
        <v>0</v>
      </c>
      <c r="D12" s="13">
        <f>FigB!I$2+FigB!J$2</f>
        <v>0</v>
      </c>
      <c r="E12" s="13">
        <f>FigB!K$2+FigB!L$2</f>
        <v>0</v>
      </c>
      <c r="F12" s="117">
        <f>FigB!M2</f>
        <v>0</v>
      </c>
      <c r="G12" s="7"/>
      <c r="H12" s="78"/>
      <c r="I12" s="7"/>
      <c r="J12" s="8"/>
    </row>
    <row r="13" spans="1:10" x14ac:dyDescent="0.25">
      <c r="A13" s="7"/>
      <c r="B13" s="12" t="s">
        <v>43</v>
      </c>
      <c r="C13" s="13">
        <f>FigC!H$3+FigC!I$3+FigC!J$3</f>
        <v>0</v>
      </c>
      <c r="D13" s="13">
        <f>FigC!K$2+FigC!L$2+FigC!M$2</f>
        <v>0</v>
      </c>
      <c r="E13" s="13">
        <f>FigC!N$2+FigC!O$2+FigC!P$2</f>
        <v>0</v>
      </c>
      <c r="F13" s="117">
        <f>FigC!Q2</f>
        <v>0</v>
      </c>
      <c r="G13" s="7"/>
      <c r="H13" s="78"/>
      <c r="I13" s="7"/>
      <c r="J13" s="8"/>
    </row>
    <row r="14" spans="1:10" x14ac:dyDescent="0.25">
      <c r="A14" s="7"/>
      <c r="B14" s="12" t="s">
        <v>44</v>
      </c>
      <c r="C14" s="13">
        <f>FigD!H$2+FigD!I$2+FigD!J$2</f>
        <v>0</v>
      </c>
      <c r="D14" s="13">
        <f>FigD!K$2+FigD!L$2+FigD!M$2</f>
        <v>0</v>
      </c>
      <c r="E14" s="13">
        <f>FigD!N$2+FigD!O$2+FigD!P$2</f>
        <v>0</v>
      </c>
      <c r="F14" s="117">
        <f>FigD!Q2</f>
        <v>0</v>
      </c>
      <c r="G14" s="7"/>
      <c r="H14" s="78"/>
      <c r="I14" s="7"/>
      <c r="J14" s="8"/>
    </row>
    <row r="15" spans="1:10" x14ac:dyDescent="0.25">
      <c r="A15" s="7"/>
      <c r="B15" s="12" t="s">
        <v>45</v>
      </c>
      <c r="C15" s="13">
        <f>FigE!H$2+FigE!I$2+FigE!J$2</f>
        <v>0</v>
      </c>
      <c r="D15" s="13">
        <f>FigE!K$2+FigE!L$2+FigE!M$2</f>
        <v>0</v>
      </c>
      <c r="E15" s="13">
        <f>FigE!N$2+FigE!O$2+FigE!P$2</f>
        <v>0</v>
      </c>
      <c r="F15" s="117">
        <f>FigE!Q2</f>
        <v>0</v>
      </c>
      <c r="G15" s="7"/>
      <c r="H15" s="78"/>
      <c r="I15" s="7"/>
      <c r="J15" s="8"/>
    </row>
    <row r="16" spans="1:10" x14ac:dyDescent="0.25">
      <c r="A16" s="7"/>
      <c r="B16" s="12" t="s">
        <v>46</v>
      </c>
      <c r="C16" s="13">
        <f>FigF!H$2+FigF!I$2+FigF!J$2</f>
        <v>0</v>
      </c>
      <c r="D16" s="13">
        <f>FigF!K$2+FigF!L$2+FigF!M$2</f>
        <v>0</v>
      </c>
      <c r="E16" s="13">
        <f>FigF!N$2+FigF!O$2+FigF!P$2</f>
        <v>0</v>
      </c>
      <c r="F16" s="117">
        <f>FigF!Q2</f>
        <v>0</v>
      </c>
      <c r="G16" s="7"/>
      <c r="H16" s="78"/>
      <c r="I16" s="7"/>
      <c r="J16" s="8"/>
    </row>
    <row r="17" spans="1:10" x14ac:dyDescent="0.25">
      <c r="A17" s="7"/>
      <c r="B17" s="12" t="s">
        <v>47</v>
      </c>
      <c r="C17" s="13">
        <f>FigG!H$2+FigG!I$2+FigG!J$2</f>
        <v>0</v>
      </c>
      <c r="D17" s="13">
        <f>FigG!K$2+FigG!L$2+FigG!M$2</f>
        <v>0</v>
      </c>
      <c r="E17" s="13">
        <f>FigG!N$2+FigG!O$2+FigG!P$2</f>
        <v>0</v>
      </c>
      <c r="F17" s="117">
        <f>FigG!Q2</f>
        <v>0</v>
      </c>
      <c r="G17" s="7"/>
      <c r="H17" s="78"/>
      <c r="I17" s="7"/>
      <c r="J17" s="8"/>
    </row>
    <row r="18" spans="1:10" x14ac:dyDescent="0.25">
      <c r="A18" s="7"/>
      <c r="B18" s="12" t="s">
        <v>48</v>
      </c>
      <c r="C18" s="13">
        <f>FigH!H$2+FigH!I$2+FigH!J$2</f>
        <v>0</v>
      </c>
      <c r="D18" s="13">
        <f>FigH!K$2+FigH!L$2+FigH!M$2</f>
        <v>0</v>
      </c>
      <c r="E18" s="13">
        <f>FigH!N$2+FigH!O$2+FigH!P$2</f>
        <v>0</v>
      </c>
      <c r="F18" s="117">
        <f>FigH!Q2</f>
        <v>0</v>
      </c>
      <c r="G18" s="7"/>
      <c r="H18" s="78"/>
      <c r="I18" s="7"/>
      <c r="J18" s="8"/>
    </row>
    <row r="19" spans="1:10" ht="15.75" thickBot="1" x14ac:dyDescent="0.3">
      <c r="A19" s="7"/>
      <c r="B19" s="118" t="s">
        <v>49</v>
      </c>
      <c r="C19" s="119">
        <f>FigI!H$2+FigI!I$2+FigI!J$2</f>
        <v>0</v>
      </c>
      <c r="D19" s="119">
        <f>FigI!K$2+FigI!L$2+FigI!M$2</f>
        <v>0</v>
      </c>
      <c r="E19" s="119">
        <f>FigI!N$2+FigI!O$2+FigI!P$2</f>
        <v>0</v>
      </c>
      <c r="F19" s="120">
        <f>FigI!Q2</f>
        <v>0</v>
      </c>
      <c r="G19" s="7"/>
      <c r="H19" s="78"/>
      <c r="I19" s="7"/>
      <c r="J19" s="8"/>
    </row>
    <row r="20" spans="1:10" x14ac:dyDescent="0.25">
      <c r="A20" s="7"/>
      <c r="B20" s="121"/>
      <c r="C20" s="122"/>
      <c r="D20" s="122"/>
      <c r="E20" s="122"/>
      <c r="F20" s="122"/>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59</v>
      </c>
      <c r="F35" s="153">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37" t="str">
        <f>IF(ISBLANK(Résultats!C4),"",Résultats!C4)</f>
        <v/>
      </c>
      <c r="C47" s="238"/>
      <c r="D47" s="239"/>
      <c r="E47" s="7"/>
      <c r="F47" s="228"/>
      <c r="G47" s="229"/>
      <c r="H47" s="230"/>
      <c r="I47" s="7"/>
      <c r="J47" s="8"/>
    </row>
    <row r="48" spans="1:10" x14ac:dyDescent="0.25">
      <c r="A48" s="6"/>
      <c r="B48" s="7"/>
      <c r="C48" s="7"/>
      <c r="D48" s="7"/>
      <c r="E48" s="7"/>
      <c r="F48" s="231"/>
      <c r="G48" s="232"/>
      <c r="H48" s="233"/>
      <c r="I48" s="7"/>
      <c r="J48" s="8"/>
    </row>
    <row r="49" spans="1:10" x14ac:dyDescent="0.25">
      <c r="A49" s="6"/>
      <c r="B49" s="7"/>
      <c r="C49" s="7"/>
      <c r="D49" s="7"/>
      <c r="E49" s="7"/>
      <c r="F49" s="231"/>
      <c r="G49" s="232"/>
      <c r="H49" s="233"/>
      <c r="I49" s="7"/>
      <c r="J49" s="8"/>
    </row>
    <row r="50" spans="1:10" x14ac:dyDescent="0.25">
      <c r="A50" s="6"/>
      <c r="B50" s="7"/>
      <c r="C50" s="7"/>
      <c r="D50" s="7"/>
      <c r="E50" s="7"/>
      <c r="F50" s="231"/>
      <c r="G50" s="232"/>
      <c r="H50" s="233"/>
      <c r="I50" s="7"/>
      <c r="J50" s="8"/>
    </row>
    <row r="51" spans="1:10" ht="15.75" thickBot="1" x14ac:dyDescent="0.3">
      <c r="A51" s="6"/>
      <c r="B51" s="7"/>
      <c r="C51" s="7"/>
      <c r="D51" s="7"/>
      <c r="E51" s="7"/>
      <c r="F51" s="234"/>
      <c r="G51" s="235"/>
      <c r="H51" s="236"/>
      <c r="I51" s="7"/>
      <c r="J51" s="8"/>
    </row>
    <row r="52" spans="1:10" ht="15.75" thickBot="1" x14ac:dyDescent="0.3">
      <c r="A52" s="71" t="s">
        <v>20</v>
      </c>
      <c r="B52" s="15"/>
      <c r="C52" s="15"/>
      <c r="D52" s="15"/>
      <c r="E52" s="15"/>
      <c r="F52" s="15"/>
      <c r="G52" s="15"/>
      <c r="H52" s="15"/>
      <c r="I52" s="15"/>
      <c r="J52" s="16"/>
    </row>
  </sheetData>
  <sheetProtection algorithmName="SHA-512" hashValue="llvfLZ2dSUNlSxm5NhHWp0AHgk0AgOW1wjBEsxNCxUgFydYfEho90hYqEq77gdTOWzeinmkLJkDb37CfEsAyTw==" saltValue="Q9s6BmrcFJ5VlUl8KwJXag=="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4">
    <tabColor rgb="FFFFFF00"/>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55</v>
      </c>
      <c r="B1" s="251"/>
      <c r="C1" s="251"/>
      <c r="D1" s="251"/>
      <c r="E1" s="251"/>
      <c r="F1" s="251"/>
      <c r="G1" s="251"/>
      <c r="H1" s="251"/>
      <c r="I1" s="251"/>
      <c r="J1" s="252"/>
    </row>
    <row r="2" spans="1:10" ht="15.75" thickBot="1" x14ac:dyDescent="0.3">
      <c r="A2" s="17" t="s">
        <v>1</v>
      </c>
      <c r="B2" s="243" t="str">
        <f>IF(ISBLANK(Résultats!A9),"",Résultats!A9)</f>
        <v/>
      </c>
      <c r="C2" s="247"/>
      <c r="D2" s="247"/>
      <c r="E2" s="247"/>
      <c r="F2" s="244"/>
      <c r="G2" s="18" t="s">
        <v>2</v>
      </c>
      <c r="H2" s="18"/>
      <c r="I2" s="243" t="str">
        <f>IF(ISBLANK(Résultats!D9),"",Résultats!D9)</f>
        <v/>
      </c>
      <c r="J2" s="244"/>
    </row>
    <row r="3" spans="1:10" ht="15.75" thickBot="1" x14ac:dyDescent="0.3">
      <c r="A3" s="17" t="s">
        <v>3</v>
      </c>
      <c r="B3" s="18"/>
      <c r="C3" s="243" t="str">
        <f>IF(ISBLANK(Résultats!G9),"",Résultats!G9)</f>
        <v/>
      </c>
      <c r="D3" s="247"/>
      <c r="E3" s="247"/>
      <c r="F3" s="244"/>
      <c r="G3" s="253" t="s">
        <v>19</v>
      </c>
      <c r="H3" s="254"/>
      <c r="I3" s="245" t="str">
        <f>IF(ISBLANK(Résultats!F9),"","moins de 21ans")</f>
        <v/>
      </c>
      <c r="J3" s="246"/>
    </row>
    <row r="4" spans="1:10" ht="15.75" thickBot="1" x14ac:dyDescent="0.3">
      <c r="A4" s="17" t="s">
        <v>5</v>
      </c>
      <c r="B4" s="18"/>
      <c r="C4" s="243" t="str">
        <f>IF(ISBLANK(Résultats!C2),"",(Résultats!C2))</f>
        <v/>
      </c>
      <c r="D4" s="247"/>
      <c r="E4" s="247"/>
      <c r="F4" s="244"/>
      <c r="G4" s="18" t="s">
        <v>11</v>
      </c>
      <c r="H4" s="18"/>
      <c r="I4" s="245" t="str">
        <f>IF(ISBLANK(Résultats!J2),"",Résultats!J2)</f>
        <v/>
      </c>
      <c r="J4" s="246"/>
    </row>
    <row r="5" spans="1:10" x14ac:dyDescent="0.25">
      <c r="A5" s="17" t="s">
        <v>0</v>
      </c>
      <c r="B5" s="18"/>
      <c r="C5" s="18"/>
      <c r="D5" s="18"/>
      <c r="E5" s="18"/>
      <c r="F5" s="18"/>
      <c r="G5" s="18"/>
      <c r="H5" s="18"/>
      <c r="I5" s="52"/>
      <c r="J5" s="19"/>
    </row>
    <row r="6" spans="1:10" ht="17.25" x14ac:dyDescent="0.25">
      <c r="A6" s="138" t="s">
        <v>52</v>
      </c>
      <c r="B6" s="18"/>
      <c r="C6" s="18"/>
      <c r="D6" s="18"/>
      <c r="E6" s="18"/>
      <c r="F6" s="18"/>
      <c r="G6" s="18"/>
      <c r="H6" s="18"/>
      <c r="I6" s="18"/>
      <c r="J6" s="19"/>
    </row>
    <row r="7" spans="1:10" ht="17.25" x14ac:dyDescent="0.25">
      <c r="A7" s="138" t="s">
        <v>53</v>
      </c>
      <c r="B7" s="18"/>
      <c r="C7" s="18"/>
      <c r="D7" s="18"/>
      <c r="E7" s="18"/>
      <c r="F7" s="18"/>
      <c r="G7" s="18"/>
      <c r="H7" s="18"/>
      <c r="I7" s="18"/>
      <c r="J7" s="19"/>
    </row>
    <row r="8" spans="1:10" ht="17.25" x14ac:dyDescent="0.25">
      <c r="A8" s="138" t="s">
        <v>54</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6</v>
      </c>
      <c r="C10" s="21" t="s">
        <v>36</v>
      </c>
      <c r="D10" s="21" t="s">
        <v>37</v>
      </c>
      <c r="E10" s="21" t="s">
        <v>38</v>
      </c>
      <c r="F10" s="22" t="s">
        <v>51</v>
      </c>
      <c r="G10" s="87"/>
      <c r="H10" s="88"/>
      <c r="I10" s="18"/>
      <c r="J10" s="19"/>
    </row>
    <row r="11" spans="1:10" x14ac:dyDescent="0.25">
      <c r="A11" s="18"/>
      <c r="B11" s="23" t="s">
        <v>41</v>
      </c>
      <c r="C11" s="24">
        <f>FigA!G3+FigA!H3</f>
        <v>0</v>
      </c>
      <c r="D11" s="24">
        <f>FigA!I3+FigA!J3</f>
        <v>0</v>
      </c>
      <c r="E11" s="24">
        <f>FigA!K3+FigA!L3</f>
        <v>0</v>
      </c>
      <c r="F11" s="24">
        <f>FigA!M3</f>
        <v>0</v>
      </c>
      <c r="G11" s="89"/>
      <c r="H11" s="90"/>
      <c r="I11" s="18"/>
      <c r="J11" s="19"/>
    </row>
    <row r="12" spans="1:10" x14ac:dyDescent="0.25">
      <c r="A12" s="18"/>
      <c r="B12" s="23" t="s">
        <v>42</v>
      </c>
      <c r="C12" s="24">
        <f>FigB!G$3+FigB!H$3</f>
        <v>0</v>
      </c>
      <c r="D12" s="24">
        <f>FigB!I$3+FigB!J$3</f>
        <v>0</v>
      </c>
      <c r="E12" s="24">
        <f>FigB!K$3+FigB!L$3</f>
        <v>0</v>
      </c>
      <c r="F12" s="24">
        <f>FigB!M3</f>
        <v>0</v>
      </c>
      <c r="G12" s="89"/>
      <c r="H12" s="90"/>
      <c r="I12" s="18"/>
      <c r="J12" s="19"/>
    </row>
    <row r="13" spans="1:10" x14ac:dyDescent="0.25">
      <c r="A13" s="18"/>
      <c r="B13" s="23" t="s">
        <v>43</v>
      </c>
      <c r="C13" s="24">
        <f>FigC!H$3+FigC!I$3+FigC!J$3</f>
        <v>0</v>
      </c>
      <c r="D13" s="24">
        <f>FigC!K$3+FigC!L$3+FigC!M$3</f>
        <v>0</v>
      </c>
      <c r="E13" s="24">
        <f>FigC!N$3+FigC!O$3+FigC!P$3</f>
        <v>0</v>
      </c>
      <c r="F13" s="24">
        <f>FigC!Q3</f>
        <v>0</v>
      </c>
      <c r="G13" s="89"/>
      <c r="H13" s="90"/>
      <c r="I13" s="18"/>
      <c r="J13" s="19"/>
    </row>
    <row r="14" spans="1:10" x14ac:dyDescent="0.25">
      <c r="A14" s="18"/>
      <c r="B14" s="23" t="s">
        <v>44</v>
      </c>
      <c r="C14" s="24">
        <f>FigD!H$3+FigD!I$3+FigD!J$3</f>
        <v>0</v>
      </c>
      <c r="D14" s="24">
        <f>FigD!K$3+FigD!L$3+FigD!M$3</f>
        <v>0</v>
      </c>
      <c r="E14" s="24">
        <f>FigD!N$3+FigD!O$3+FigD!P$3</f>
        <v>0</v>
      </c>
      <c r="F14" s="24">
        <f>FigD!Q3</f>
        <v>0</v>
      </c>
      <c r="G14" s="89"/>
      <c r="H14" s="90"/>
      <c r="I14" s="18"/>
      <c r="J14" s="19"/>
    </row>
    <row r="15" spans="1:10" x14ac:dyDescent="0.25">
      <c r="A15" s="18"/>
      <c r="B15" s="23" t="s">
        <v>45</v>
      </c>
      <c r="C15" s="24">
        <f>FigE!H$3+FigE!I$3+FigE!J$3</f>
        <v>0</v>
      </c>
      <c r="D15" s="24">
        <f>FigE!K$3+FigE!L$3+FigE!M$3</f>
        <v>0</v>
      </c>
      <c r="E15" s="24">
        <f>FigE!N$3+FigE!O$3+FigE!P$3</f>
        <v>0</v>
      </c>
      <c r="F15" s="24">
        <f>FigE!Q3</f>
        <v>0</v>
      </c>
      <c r="G15" s="89"/>
      <c r="H15" s="90"/>
      <c r="I15" s="18"/>
      <c r="J15" s="19"/>
    </row>
    <row r="16" spans="1:10" x14ac:dyDescent="0.25">
      <c r="A16" s="18"/>
      <c r="B16" s="23" t="s">
        <v>46</v>
      </c>
      <c r="C16" s="24">
        <f>FigF!H$3+FigF!I$3+FigF!J$3</f>
        <v>0</v>
      </c>
      <c r="D16" s="24">
        <f>FigF!K$3+FigF!L$3+FigF!M$3</f>
        <v>0</v>
      </c>
      <c r="E16" s="24">
        <f>FigF!N$3+FigF!O$3+FigF!P$3</f>
        <v>0</v>
      </c>
      <c r="F16" s="24">
        <f>FigF!Q3</f>
        <v>0</v>
      </c>
      <c r="G16" s="89"/>
      <c r="H16" s="90"/>
      <c r="I16" s="18"/>
      <c r="J16" s="19"/>
    </row>
    <row r="17" spans="1:10" x14ac:dyDescent="0.25">
      <c r="A17" s="18"/>
      <c r="B17" s="23" t="s">
        <v>47</v>
      </c>
      <c r="C17" s="24">
        <f>FigG!H$3+FigG!I$3+FigG!J$3</f>
        <v>0</v>
      </c>
      <c r="D17" s="24">
        <f>FigG!K$3+FigG!L$3+FigG!M$3</f>
        <v>0</v>
      </c>
      <c r="E17" s="24">
        <f>FigG!N$3+FigG!O$3+FigG!P$3</f>
        <v>0</v>
      </c>
      <c r="F17" s="24">
        <f>FigG!Q3</f>
        <v>0</v>
      </c>
      <c r="G17" s="89"/>
      <c r="H17" s="90"/>
      <c r="I17" s="18"/>
      <c r="J17" s="19"/>
    </row>
    <row r="18" spans="1:10" x14ac:dyDescent="0.25">
      <c r="A18" s="18"/>
      <c r="B18" s="23" t="s">
        <v>48</v>
      </c>
      <c r="C18" s="24">
        <f>FigH!H$3+FigH!I$3+FigH!J$3</f>
        <v>0</v>
      </c>
      <c r="D18" s="24">
        <f>FigH!K$3+FigH!L$3+FigH!M$3</f>
        <v>0</v>
      </c>
      <c r="E18" s="24">
        <f>FigH!N$3+FigH!O$3+FigH!P$3</f>
        <v>0</v>
      </c>
      <c r="F18" s="24">
        <f>FigH!Q3</f>
        <v>0</v>
      </c>
      <c r="G18" s="89"/>
      <c r="H18" s="90"/>
      <c r="I18" s="18"/>
      <c r="J18" s="19"/>
    </row>
    <row r="19" spans="1:10" x14ac:dyDescent="0.25">
      <c r="A19" s="18"/>
      <c r="B19" s="23" t="s">
        <v>49</v>
      </c>
      <c r="C19" s="24">
        <f>FigI!H$3+FigI!I$3+FigI!J$3</f>
        <v>0</v>
      </c>
      <c r="D19" s="24">
        <f>FigI!K$3+FigI!L$3+FigI!M$3</f>
        <v>0</v>
      </c>
      <c r="E19" s="24">
        <f>FigI!N$3+FigI!O$3+FigI!P$3</f>
        <v>0</v>
      </c>
      <c r="F19" s="24">
        <f>FigI!Q3</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59</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37" t="str">
        <f>IF(ISBLANK(Résultats!C4),"",Résultats!C4)</f>
        <v/>
      </c>
      <c r="C47" s="238"/>
      <c r="D47" s="239"/>
      <c r="E47" s="18"/>
      <c r="F47" s="228"/>
      <c r="G47" s="229"/>
      <c r="H47" s="230"/>
      <c r="I47" s="18"/>
      <c r="J47" s="19"/>
    </row>
    <row r="48" spans="1:10" x14ac:dyDescent="0.25">
      <c r="A48" s="17"/>
      <c r="B48" s="18"/>
      <c r="C48" s="18"/>
      <c r="D48" s="18"/>
      <c r="E48" s="18"/>
      <c r="F48" s="231"/>
      <c r="G48" s="232"/>
      <c r="H48" s="233"/>
      <c r="I48" s="18"/>
      <c r="J48" s="19"/>
    </row>
    <row r="49" spans="1:10" x14ac:dyDescent="0.25">
      <c r="A49" s="17"/>
      <c r="B49" s="18"/>
      <c r="C49" s="18"/>
      <c r="D49" s="18"/>
      <c r="E49" s="18"/>
      <c r="F49" s="231"/>
      <c r="G49" s="232"/>
      <c r="H49" s="233"/>
      <c r="I49" s="18"/>
      <c r="J49" s="19"/>
    </row>
    <row r="50" spans="1:10" x14ac:dyDescent="0.25">
      <c r="A50" s="17"/>
      <c r="B50" s="18"/>
      <c r="C50" s="18"/>
      <c r="D50" s="18"/>
      <c r="E50" s="18"/>
      <c r="F50" s="231"/>
      <c r="G50" s="232"/>
      <c r="H50" s="233"/>
      <c r="I50" s="18"/>
      <c r="J50" s="19"/>
    </row>
    <row r="51" spans="1:10" ht="15.75" thickBot="1" x14ac:dyDescent="0.3">
      <c r="A51" s="17"/>
      <c r="B51" s="18"/>
      <c r="C51" s="18"/>
      <c r="D51" s="18"/>
      <c r="E51" s="18"/>
      <c r="F51" s="234"/>
      <c r="G51" s="235"/>
      <c r="H51" s="236"/>
      <c r="I51" s="18"/>
      <c r="J51" s="19"/>
    </row>
    <row r="52" spans="1:10" ht="15.75" thickBot="1" x14ac:dyDescent="0.3">
      <c r="A52" s="74" t="s">
        <v>20</v>
      </c>
      <c r="B52" s="26"/>
      <c r="C52" s="26"/>
      <c r="D52" s="26"/>
      <c r="E52" s="26"/>
      <c r="F52" s="26"/>
      <c r="G52" s="26"/>
      <c r="H52" s="26"/>
      <c r="I52" s="26"/>
      <c r="J52" s="27"/>
    </row>
  </sheetData>
  <sheetProtection algorithmName="SHA-512" hashValue="1/J9wB9VKZV8AHq5nrRfxJtzMgrL04anfnc6ywygt1Krlkt8Pp3SVC4YC1dRDBgnir8JBS94/GwiAk1wIIsE7Q==" saltValue="JF9uQ+g/bB8dnoZBGZ8un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15">
    <tabColor theme="9"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55</v>
      </c>
      <c r="B1" s="256"/>
      <c r="C1" s="256"/>
      <c r="D1" s="256"/>
      <c r="E1" s="256"/>
      <c r="F1" s="256"/>
      <c r="G1" s="256"/>
      <c r="H1" s="256"/>
      <c r="I1" s="256"/>
      <c r="J1" s="257"/>
    </row>
    <row r="2" spans="1:10" ht="15.75" thickBot="1" x14ac:dyDescent="0.3">
      <c r="A2" s="28" t="s">
        <v>1</v>
      </c>
      <c r="B2" s="243" t="str">
        <f>IF(ISBLANK(Résultats!A10),"",Résultats!A10)</f>
        <v/>
      </c>
      <c r="C2" s="247"/>
      <c r="D2" s="247"/>
      <c r="E2" s="247"/>
      <c r="F2" s="244"/>
      <c r="G2" s="29" t="s">
        <v>2</v>
      </c>
      <c r="H2" s="29"/>
      <c r="I2" s="243" t="str">
        <f>IF(ISBLANK(Résultats!D10),"",Résultats!D10)</f>
        <v/>
      </c>
      <c r="J2" s="244"/>
    </row>
    <row r="3" spans="1:10" ht="15.75" thickBot="1" x14ac:dyDescent="0.3">
      <c r="A3" s="28" t="s">
        <v>3</v>
      </c>
      <c r="B3" s="29"/>
      <c r="C3" s="243" t="str">
        <f>IF(ISBLANK(Résultats!G10),"",Résultats!G10)</f>
        <v/>
      </c>
      <c r="D3" s="247"/>
      <c r="E3" s="247"/>
      <c r="F3" s="244"/>
      <c r="G3" s="258" t="s">
        <v>19</v>
      </c>
      <c r="H3" s="259"/>
      <c r="I3" s="245" t="str">
        <f>IF(ISBLANK(Résultats!F10),"","moins de 21ans")</f>
        <v/>
      </c>
      <c r="J3" s="246"/>
    </row>
    <row r="4" spans="1:10" ht="15.75" thickBot="1" x14ac:dyDescent="0.3">
      <c r="A4" s="28" t="s">
        <v>5</v>
      </c>
      <c r="B4" s="29"/>
      <c r="C4" s="243" t="str">
        <f>IF(ISBLANK(Résultats!C2),"",(Résultats!C2))</f>
        <v/>
      </c>
      <c r="D4" s="247"/>
      <c r="E4" s="247"/>
      <c r="F4" s="244"/>
      <c r="G4" s="29" t="s">
        <v>11</v>
      </c>
      <c r="H4" s="29"/>
      <c r="I4" s="245" t="str">
        <f>IF(ISBLANK(Résultats!J2),"",Résultats!J2)</f>
        <v/>
      </c>
      <c r="J4" s="246"/>
    </row>
    <row r="5" spans="1:10" x14ac:dyDescent="0.25">
      <c r="A5" s="28" t="s">
        <v>0</v>
      </c>
      <c r="B5" s="29"/>
      <c r="C5" s="29"/>
      <c r="D5" s="29"/>
      <c r="E5" s="29"/>
      <c r="F5" s="29"/>
      <c r="G5" s="29"/>
      <c r="H5" s="29"/>
      <c r="I5" s="51"/>
      <c r="J5" s="30"/>
    </row>
    <row r="6" spans="1:10" ht="17.25" x14ac:dyDescent="0.25">
      <c r="A6" s="139" t="s">
        <v>52</v>
      </c>
      <c r="B6" s="29"/>
      <c r="C6" s="29"/>
      <c r="D6" s="29"/>
      <c r="E6" s="29"/>
      <c r="F6" s="29"/>
      <c r="G6" s="29"/>
      <c r="H6" s="29"/>
      <c r="I6" s="29"/>
      <c r="J6" s="30"/>
    </row>
    <row r="7" spans="1:10" ht="17.25" x14ac:dyDescent="0.25">
      <c r="A7" s="139" t="s">
        <v>53</v>
      </c>
      <c r="B7" s="29"/>
      <c r="C7" s="29"/>
      <c r="D7" s="29"/>
      <c r="E7" s="29"/>
      <c r="F7" s="29"/>
      <c r="G7" s="29"/>
      <c r="H7" s="29"/>
      <c r="I7" s="29"/>
      <c r="J7" s="30"/>
    </row>
    <row r="8" spans="1:10" ht="17.25" x14ac:dyDescent="0.25">
      <c r="A8" s="139" t="s">
        <v>54</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36</v>
      </c>
      <c r="D10" s="32" t="s">
        <v>37</v>
      </c>
      <c r="E10" s="32" t="s">
        <v>38</v>
      </c>
      <c r="F10" s="33" t="s">
        <v>51</v>
      </c>
      <c r="G10" s="83"/>
      <c r="H10" s="84"/>
      <c r="I10" s="29"/>
      <c r="J10" s="30"/>
    </row>
    <row r="11" spans="1:10" x14ac:dyDescent="0.25">
      <c r="A11" s="29"/>
      <c r="B11" s="34" t="s">
        <v>41</v>
      </c>
      <c r="C11" s="35">
        <f>FigA!G4+FigA!H4</f>
        <v>0</v>
      </c>
      <c r="D11" s="35">
        <f>FigA!I4+FigA!J4</f>
        <v>0</v>
      </c>
      <c r="E11" s="35">
        <f>FigA!K4+FigA!L4</f>
        <v>0</v>
      </c>
      <c r="F11" s="35">
        <f>FigA!M4</f>
        <v>0</v>
      </c>
      <c r="G11" s="85"/>
      <c r="H11" s="86"/>
      <c r="I11" s="29"/>
      <c r="J11" s="30"/>
    </row>
    <row r="12" spans="1:10" x14ac:dyDescent="0.25">
      <c r="A12" s="29"/>
      <c r="B12" s="34" t="s">
        <v>42</v>
      </c>
      <c r="C12" s="35">
        <f>FigB!G$4+FigB!H$4</f>
        <v>0</v>
      </c>
      <c r="D12" s="35">
        <f>FigB!I$4+FigB!J$4</f>
        <v>0</v>
      </c>
      <c r="E12" s="35">
        <f>FigB!K$4+FigB!L$4</f>
        <v>0</v>
      </c>
      <c r="F12" s="35">
        <f>FigB!M4</f>
        <v>0</v>
      </c>
      <c r="G12" s="85"/>
      <c r="H12" s="86"/>
      <c r="I12" s="29"/>
      <c r="J12" s="30"/>
    </row>
    <row r="13" spans="1:10" x14ac:dyDescent="0.25">
      <c r="A13" s="29"/>
      <c r="B13" s="34" t="s">
        <v>43</v>
      </c>
      <c r="C13" s="35">
        <f>FigC!H$3+FigC!I$3+FigC!J$3</f>
        <v>0</v>
      </c>
      <c r="D13" s="35">
        <f>FigC!K$4+FigC!L$4+FigC!M$4</f>
        <v>0</v>
      </c>
      <c r="E13" s="35">
        <f>FigC!N$4+FigC!O$4+FigC!P$4</f>
        <v>0</v>
      </c>
      <c r="F13" s="35">
        <f>FigC!Q4</f>
        <v>0</v>
      </c>
      <c r="G13" s="85"/>
      <c r="H13" s="86"/>
      <c r="I13" s="29"/>
      <c r="J13" s="30"/>
    </row>
    <row r="14" spans="1:10" x14ac:dyDescent="0.25">
      <c r="A14" s="29"/>
      <c r="B14" s="34" t="s">
        <v>44</v>
      </c>
      <c r="C14" s="35">
        <f>FigD!H$4+FigD!I$4+FigD!J$4</f>
        <v>0</v>
      </c>
      <c r="D14" s="35">
        <f>FigD!K$4+FigD!L$4+FigD!M$4</f>
        <v>0</v>
      </c>
      <c r="E14" s="35">
        <f>FigD!N$4+FigD!O$4+FigD!P$4</f>
        <v>0</v>
      </c>
      <c r="F14" s="35">
        <f>FigD!Q4</f>
        <v>0</v>
      </c>
      <c r="G14" s="85"/>
      <c r="H14" s="86"/>
      <c r="I14" s="29"/>
      <c r="J14" s="30"/>
    </row>
    <row r="15" spans="1:10" x14ac:dyDescent="0.25">
      <c r="A15" s="29"/>
      <c r="B15" s="34" t="s">
        <v>45</v>
      </c>
      <c r="C15" s="35">
        <f>FigE!H$4+FigE!I$4+FigE!J$4</f>
        <v>0</v>
      </c>
      <c r="D15" s="35">
        <f>FigE!K$4+FigE!L$4+FigE!M$4</f>
        <v>0</v>
      </c>
      <c r="E15" s="35">
        <f>FigE!N$4+FigE!O$4+FigE!P$4</f>
        <v>0</v>
      </c>
      <c r="F15" s="35">
        <f>FigE!Q4</f>
        <v>0</v>
      </c>
      <c r="G15" s="85"/>
      <c r="H15" s="86"/>
      <c r="I15" s="29"/>
      <c r="J15" s="30"/>
    </row>
    <row r="16" spans="1:10" x14ac:dyDescent="0.25">
      <c r="A16" s="29"/>
      <c r="B16" s="34" t="s">
        <v>46</v>
      </c>
      <c r="C16" s="35">
        <f>FigF!H$4+FigF!I$4+FigF!J$4</f>
        <v>0</v>
      </c>
      <c r="D16" s="35">
        <f>FigF!K$4+FigF!L$4+FigF!M$4</f>
        <v>0</v>
      </c>
      <c r="E16" s="35">
        <f>FigF!N$4+FigF!O$4+FigF!P$4</f>
        <v>0</v>
      </c>
      <c r="F16" s="35">
        <f>FigF!Q4</f>
        <v>0</v>
      </c>
      <c r="G16" s="85"/>
      <c r="H16" s="86"/>
      <c r="I16" s="29"/>
      <c r="J16" s="30"/>
    </row>
    <row r="17" spans="1:10" x14ac:dyDescent="0.25">
      <c r="A17" s="29"/>
      <c r="B17" s="34" t="s">
        <v>47</v>
      </c>
      <c r="C17" s="35">
        <f>FigG!H$4+FigG!I$4+FigG!J$4</f>
        <v>0</v>
      </c>
      <c r="D17" s="35">
        <f>FigG!K$4+FigG!L$4+FigG!M$4</f>
        <v>0</v>
      </c>
      <c r="E17" s="35">
        <f>FigG!N$4+FigG!O$4+FigG!P$4</f>
        <v>0</v>
      </c>
      <c r="F17" s="35">
        <f>FigG!Q4</f>
        <v>0</v>
      </c>
      <c r="G17" s="85"/>
      <c r="H17" s="86"/>
      <c r="I17" s="29"/>
      <c r="J17" s="30"/>
    </row>
    <row r="18" spans="1:10" x14ac:dyDescent="0.25">
      <c r="A18" s="29"/>
      <c r="B18" s="34" t="s">
        <v>48</v>
      </c>
      <c r="C18" s="35">
        <f>FigH!H$4+FigH!I$4+FigH!J$4</f>
        <v>0</v>
      </c>
      <c r="D18" s="35">
        <f>FigH!K$4+FigH!L$4+FigH!M$4</f>
        <v>0</v>
      </c>
      <c r="E18" s="35">
        <f>FigH!N$4+FigH!O$4+FigH!P$4</f>
        <v>0</v>
      </c>
      <c r="F18" s="35">
        <f>FigH!Q4</f>
        <v>0</v>
      </c>
      <c r="G18" s="85"/>
      <c r="H18" s="86"/>
      <c r="I18" s="29"/>
      <c r="J18" s="30"/>
    </row>
    <row r="19" spans="1:10" x14ac:dyDescent="0.25">
      <c r="A19" s="29"/>
      <c r="B19" s="34" t="s">
        <v>49</v>
      </c>
      <c r="C19" s="35">
        <f>FigI!H$4+FigI!I$4+FigI!J$4</f>
        <v>0</v>
      </c>
      <c r="D19" s="35">
        <f>FigI!K$4+FigI!L$4+FigI!M$4</f>
        <v>0</v>
      </c>
      <c r="E19" s="35">
        <f>FigI!N$4+FigI!O$4+FigI!P$4</f>
        <v>0</v>
      </c>
      <c r="F19" s="35">
        <f>FigI!Q4</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59</v>
      </c>
      <c r="F35" s="155">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37" t="str">
        <f>IF(ISBLANK(Résultats!C4),"",Résultats!C4)</f>
        <v/>
      </c>
      <c r="C47" s="238"/>
      <c r="D47" s="239"/>
      <c r="E47" s="29"/>
      <c r="F47" s="228"/>
      <c r="G47" s="229"/>
      <c r="H47" s="230"/>
      <c r="I47" s="29"/>
      <c r="J47" s="30"/>
    </row>
    <row r="48" spans="1:10" x14ac:dyDescent="0.25">
      <c r="A48" s="28"/>
      <c r="B48" s="29"/>
      <c r="C48" s="29"/>
      <c r="D48" s="29"/>
      <c r="E48" s="29"/>
      <c r="F48" s="231"/>
      <c r="G48" s="232"/>
      <c r="H48" s="233"/>
      <c r="I48" s="29"/>
      <c r="J48" s="30"/>
    </row>
    <row r="49" spans="1:10" x14ac:dyDescent="0.25">
      <c r="A49" s="28"/>
      <c r="B49" s="29"/>
      <c r="C49" s="29"/>
      <c r="D49" s="29"/>
      <c r="E49" s="29"/>
      <c r="F49" s="231"/>
      <c r="G49" s="232"/>
      <c r="H49" s="233"/>
      <c r="I49" s="29"/>
      <c r="J49" s="30"/>
    </row>
    <row r="50" spans="1:10" x14ac:dyDescent="0.25">
      <c r="A50" s="28"/>
      <c r="B50" s="29"/>
      <c r="C50" s="29"/>
      <c r="D50" s="29"/>
      <c r="E50" s="29"/>
      <c r="F50" s="231"/>
      <c r="G50" s="232"/>
      <c r="H50" s="233"/>
      <c r="I50" s="29"/>
      <c r="J50" s="30"/>
    </row>
    <row r="51" spans="1:10" ht="15.75" thickBot="1" x14ac:dyDescent="0.3">
      <c r="A51" s="28"/>
      <c r="B51" s="29"/>
      <c r="C51" s="29"/>
      <c r="D51" s="29"/>
      <c r="E51" s="29"/>
      <c r="F51" s="234"/>
      <c r="G51" s="235"/>
      <c r="H51" s="236"/>
      <c r="I51" s="29"/>
      <c r="J51" s="30"/>
    </row>
    <row r="52" spans="1:10" ht="15.75" thickBot="1" x14ac:dyDescent="0.3">
      <c r="A52" s="73" t="s">
        <v>20</v>
      </c>
      <c r="B52" s="37"/>
      <c r="C52" s="37"/>
      <c r="D52" s="37"/>
      <c r="E52" s="37"/>
      <c r="F52" s="37"/>
      <c r="G52" s="37"/>
      <c r="H52" s="37"/>
      <c r="I52" s="37"/>
      <c r="J52" s="38"/>
    </row>
  </sheetData>
  <sheetProtection algorithmName="SHA-512" hashValue="9MG048D2nm0OROgIKMa3UpP1Amqlbwv49ilW3uK3lIE3i50WWx5gZanlMR7ds05F5ZmdbIzk4X4JtVws6pt9eg==" saltValue="P8iaRY8/LMQIq2yiSSUpF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16">
    <tabColor theme="4"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0" t="s">
        <v>55</v>
      </c>
      <c r="B1" s="261"/>
      <c r="C1" s="261"/>
      <c r="D1" s="261"/>
      <c r="E1" s="261"/>
      <c r="F1" s="261"/>
      <c r="G1" s="261"/>
      <c r="H1" s="261"/>
      <c r="I1" s="261"/>
      <c r="J1" s="262"/>
    </row>
    <row r="2" spans="1:10" ht="15.75" thickBot="1" x14ac:dyDescent="0.3">
      <c r="A2" s="39" t="s">
        <v>1</v>
      </c>
      <c r="B2" s="243" t="str">
        <f>IF(ISBLANK(Résultats!A11),"",Résultats!A11)</f>
        <v/>
      </c>
      <c r="C2" s="247"/>
      <c r="D2" s="247"/>
      <c r="E2" s="247"/>
      <c r="F2" s="244"/>
      <c r="G2" s="40" t="s">
        <v>2</v>
      </c>
      <c r="H2" s="40"/>
      <c r="I2" s="243" t="str">
        <f>IF(ISBLANK(Résultats!D11),"",Résultats!D11)</f>
        <v/>
      </c>
      <c r="J2" s="244"/>
    </row>
    <row r="3" spans="1:10" ht="15.75" thickBot="1" x14ac:dyDescent="0.3">
      <c r="A3" s="39" t="s">
        <v>3</v>
      </c>
      <c r="B3" s="40"/>
      <c r="C3" s="243" t="str">
        <f>IF(ISBLANK(Résultats!G11),"",Résultats!G11)</f>
        <v/>
      </c>
      <c r="D3" s="247"/>
      <c r="E3" s="247"/>
      <c r="F3" s="244"/>
      <c r="G3" s="263" t="s">
        <v>19</v>
      </c>
      <c r="H3" s="264"/>
      <c r="I3" s="245" t="str">
        <f>IF(ISBLANK(Résultats!F11),"","moins de 21ans")</f>
        <v/>
      </c>
      <c r="J3" s="246"/>
    </row>
    <row r="4" spans="1:10" ht="15.75" thickBot="1" x14ac:dyDescent="0.3">
      <c r="A4" s="39" t="s">
        <v>5</v>
      </c>
      <c r="B4" s="40"/>
      <c r="C4" s="243" t="str">
        <f>IF(ISBLANK(Résultats!C2),"",(Résultats!C2))</f>
        <v/>
      </c>
      <c r="D4" s="247"/>
      <c r="E4" s="247"/>
      <c r="F4" s="244"/>
      <c r="G4" s="40" t="s">
        <v>11</v>
      </c>
      <c r="H4" s="40"/>
      <c r="I4" s="245" t="str">
        <f>IF(ISBLANK(Résultats!J2),"",Résultats!J2)</f>
        <v/>
      </c>
      <c r="J4" s="246"/>
    </row>
    <row r="5" spans="1:10" x14ac:dyDescent="0.25">
      <c r="A5" s="39" t="s">
        <v>0</v>
      </c>
      <c r="B5" s="40"/>
      <c r="C5" s="40"/>
      <c r="D5" s="40"/>
      <c r="E5" s="40"/>
      <c r="F5" s="40"/>
      <c r="G5" s="40"/>
      <c r="H5" s="40"/>
      <c r="I5" s="50"/>
      <c r="J5" s="41"/>
    </row>
    <row r="6" spans="1:10" ht="17.25" x14ac:dyDescent="0.25">
      <c r="A6" s="140" t="s">
        <v>52</v>
      </c>
      <c r="B6" s="40"/>
      <c r="C6" s="40"/>
      <c r="D6" s="40"/>
      <c r="E6" s="40"/>
      <c r="F6" s="40"/>
      <c r="G6" s="40"/>
      <c r="H6" s="40"/>
      <c r="I6" s="40"/>
      <c r="J6" s="41"/>
    </row>
    <row r="7" spans="1:10" ht="17.25" x14ac:dyDescent="0.25">
      <c r="A7" s="140" t="s">
        <v>53</v>
      </c>
      <c r="B7" s="40"/>
      <c r="C7" s="40"/>
      <c r="D7" s="40"/>
      <c r="E7" s="40"/>
      <c r="F7" s="40"/>
      <c r="G7" s="40"/>
      <c r="H7" s="40"/>
      <c r="I7" s="40"/>
      <c r="J7" s="41"/>
    </row>
    <row r="8" spans="1:10" ht="17.25" x14ac:dyDescent="0.25">
      <c r="A8" s="140" t="s">
        <v>54</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41" t="s">
        <v>36</v>
      </c>
      <c r="D10" s="141" t="s">
        <v>37</v>
      </c>
      <c r="E10" s="141" t="s">
        <v>38</v>
      </c>
      <c r="F10" s="43" t="s">
        <v>51</v>
      </c>
      <c r="G10" s="79"/>
      <c r="H10" s="80"/>
      <c r="I10" s="40"/>
      <c r="J10" s="41"/>
    </row>
    <row r="11" spans="1:10" x14ac:dyDescent="0.25">
      <c r="A11" s="40"/>
      <c r="B11" s="44" t="s">
        <v>41</v>
      </c>
      <c r="C11" s="45">
        <f>FigA!G5+FigA!H5</f>
        <v>0</v>
      </c>
      <c r="D11" s="45">
        <f>FigA!I5+FigA!J5</f>
        <v>0</v>
      </c>
      <c r="E11" s="45">
        <f>FigA!K5+FigA!L5</f>
        <v>0</v>
      </c>
      <c r="F11" s="45">
        <f>FigA!M5</f>
        <v>0</v>
      </c>
      <c r="G11" s="81"/>
      <c r="H11" s="82"/>
      <c r="I11" s="40"/>
      <c r="J11" s="41"/>
    </row>
    <row r="12" spans="1:10" x14ac:dyDescent="0.25">
      <c r="A12" s="40"/>
      <c r="B12" s="44" t="s">
        <v>42</v>
      </c>
      <c r="C12" s="45">
        <f>FigB!G$5+FigB!H$5</f>
        <v>0</v>
      </c>
      <c r="D12" s="45">
        <f>FigB!I$5+FigB!J$5</f>
        <v>0</v>
      </c>
      <c r="E12" s="45">
        <f>FigB!K$5+FigB!L$5</f>
        <v>0</v>
      </c>
      <c r="F12" s="45">
        <f>FigB!M5</f>
        <v>0</v>
      </c>
      <c r="G12" s="81"/>
      <c r="H12" s="82"/>
      <c r="I12" s="40"/>
      <c r="J12" s="41"/>
    </row>
    <row r="13" spans="1:10" x14ac:dyDescent="0.25">
      <c r="A13" s="40"/>
      <c r="B13" s="44" t="s">
        <v>43</v>
      </c>
      <c r="C13" s="45">
        <f>FigC!H$3+FigC!I$3+FigC!J$3</f>
        <v>0</v>
      </c>
      <c r="D13" s="45">
        <f>FigC!K$5+FigC!L$5+FigC!M$5</f>
        <v>0</v>
      </c>
      <c r="E13" s="45">
        <f>FigC!N$5+FigC!O$5+FigC!P$5</f>
        <v>0</v>
      </c>
      <c r="F13" s="45">
        <f>FigC!Q5</f>
        <v>0</v>
      </c>
      <c r="G13" s="81"/>
      <c r="H13" s="82"/>
      <c r="I13" s="40"/>
      <c r="J13" s="41"/>
    </row>
    <row r="14" spans="1:10" x14ac:dyDescent="0.25">
      <c r="A14" s="40"/>
      <c r="B14" s="44" t="s">
        <v>44</v>
      </c>
      <c r="C14" s="45">
        <f>FigD!H$5+FigD!I$5+FigD!J$5</f>
        <v>0</v>
      </c>
      <c r="D14" s="45">
        <f>FigD!K$5+FigD!L$5+FigD!M$5</f>
        <v>0</v>
      </c>
      <c r="E14" s="45">
        <f>FigD!N$5+FigD!O$5+FigD!P$5</f>
        <v>0</v>
      </c>
      <c r="F14" s="45">
        <f>FigD!Q5</f>
        <v>0</v>
      </c>
      <c r="G14" s="81"/>
      <c r="H14" s="82"/>
      <c r="I14" s="40"/>
      <c r="J14" s="41"/>
    </row>
    <row r="15" spans="1:10" x14ac:dyDescent="0.25">
      <c r="A15" s="40"/>
      <c r="B15" s="44" t="s">
        <v>45</v>
      </c>
      <c r="C15" s="45">
        <f>FigE!H$5+FigE!I$5+FigE!J$5</f>
        <v>0</v>
      </c>
      <c r="D15" s="45">
        <f>FigE!K$5+FigE!L$5+FigE!M$5</f>
        <v>0</v>
      </c>
      <c r="E15" s="45">
        <f>FigE!N$5+FigE!O$5+FigE!P$5</f>
        <v>0</v>
      </c>
      <c r="F15" s="45">
        <f>FigE!Q5</f>
        <v>0</v>
      </c>
      <c r="G15" s="81"/>
      <c r="H15" s="82"/>
      <c r="I15" s="40"/>
      <c r="J15" s="41"/>
    </row>
    <row r="16" spans="1:10" x14ac:dyDescent="0.25">
      <c r="A16" s="40"/>
      <c r="B16" s="44" t="s">
        <v>46</v>
      </c>
      <c r="C16" s="45">
        <f>FigF!H$5+FigF!I$5+FigF!J$5</f>
        <v>0</v>
      </c>
      <c r="D16" s="45">
        <f>FigF!K$5+FigF!L$5+FigF!M$5</f>
        <v>0</v>
      </c>
      <c r="E16" s="45">
        <f>FigF!N$5+FigF!O$5+FigF!P$5</f>
        <v>0</v>
      </c>
      <c r="F16" s="45">
        <f>FigF!Q5</f>
        <v>0</v>
      </c>
      <c r="G16" s="81"/>
      <c r="H16" s="82"/>
      <c r="I16" s="40"/>
      <c r="J16" s="41"/>
    </row>
    <row r="17" spans="1:10" x14ac:dyDescent="0.25">
      <c r="A17" s="40"/>
      <c r="B17" s="44" t="s">
        <v>47</v>
      </c>
      <c r="C17" s="45">
        <f>FigG!H$5+FigG!I$5+FigG!J$5</f>
        <v>0</v>
      </c>
      <c r="D17" s="45">
        <f>FigG!K$5+FigG!L$5+FigG!M$5</f>
        <v>0</v>
      </c>
      <c r="E17" s="45">
        <f>FigG!N$5+FigG!O$5+FigG!P$5</f>
        <v>0</v>
      </c>
      <c r="F17" s="45">
        <f>FigG!Q5</f>
        <v>0</v>
      </c>
      <c r="G17" s="81"/>
      <c r="H17" s="82"/>
      <c r="I17" s="40"/>
      <c r="J17" s="41"/>
    </row>
    <row r="18" spans="1:10" x14ac:dyDescent="0.25">
      <c r="A18" s="40"/>
      <c r="B18" s="44" t="s">
        <v>48</v>
      </c>
      <c r="C18" s="45">
        <f>FigH!H$5+FigH!I$5+FigH!J$5</f>
        <v>0</v>
      </c>
      <c r="D18" s="45">
        <f>FigH!K$5+FigH!L$5+FigH!M$5</f>
        <v>0</v>
      </c>
      <c r="E18" s="45">
        <f>FigH!N$5+FigH!O$5+FigH!P$5</f>
        <v>0</v>
      </c>
      <c r="F18" s="45">
        <f>FigH!Q5</f>
        <v>0</v>
      </c>
      <c r="G18" s="81"/>
      <c r="H18" s="82"/>
      <c r="I18" s="40"/>
      <c r="J18" s="41"/>
    </row>
    <row r="19" spans="1:10" x14ac:dyDescent="0.25">
      <c r="A19" s="40"/>
      <c r="B19" s="44" t="s">
        <v>49</v>
      </c>
      <c r="C19" s="45">
        <f>FigI!H$5+FigI!I$5+FigI!J$5</f>
        <v>0</v>
      </c>
      <c r="D19" s="45">
        <f>FigI!K$5+FigI!L$5+FigI!M$5</f>
        <v>0</v>
      </c>
      <c r="E19" s="45">
        <f>FigI!N$5+FigI!O$5+FigI!P$5</f>
        <v>0</v>
      </c>
      <c r="F19" s="45">
        <f>FigI!Q5</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59</v>
      </c>
      <c r="F35" s="154">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37" t="str">
        <f>IF(ISBLANK(Résultats!C4),"",Résultats!C4)</f>
        <v/>
      </c>
      <c r="C47" s="238"/>
      <c r="D47" s="239"/>
      <c r="E47" s="40"/>
      <c r="F47" s="228"/>
      <c r="G47" s="229"/>
      <c r="H47" s="230"/>
      <c r="I47" s="40"/>
      <c r="J47" s="41"/>
    </row>
    <row r="48" spans="1:10" x14ac:dyDescent="0.25">
      <c r="A48" s="39"/>
      <c r="B48" s="40"/>
      <c r="C48" s="40"/>
      <c r="D48" s="40"/>
      <c r="E48" s="40"/>
      <c r="F48" s="231"/>
      <c r="G48" s="232"/>
      <c r="H48" s="233"/>
      <c r="I48" s="40"/>
      <c r="J48" s="41"/>
    </row>
    <row r="49" spans="1:10" x14ac:dyDescent="0.25">
      <c r="A49" s="39"/>
      <c r="B49" s="40"/>
      <c r="C49" s="40"/>
      <c r="D49" s="40"/>
      <c r="E49" s="40"/>
      <c r="F49" s="231"/>
      <c r="G49" s="232"/>
      <c r="H49" s="233"/>
      <c r="I49" s="40"/>
      <c r="J49" s="41"/>
    </row>
    <row r="50" spans="1:10" x14ac:dyDescent="0.25">
      <c r="A50" s="39"/>
      <c r="B50" s="40"/>
      <c r="C50" s="40"/>
      <c r="D50" s="40"/>
      <c r="E50" s="40"/>
      <c r="F50" s="231"/>
      <c r="G50" s="232"/>
      <c r="H50" s="233"/>
      <c r="I50" s="40"/>
      <c r="J50" s="41"/>
    </row>
    <row r="51" spans="1:10" ht="15.75" thickBot="1" x14ac:dyDescent="0.3">
      <c r="A51" s="39"/>
      <c r="B51" s="40"/>
      <c r="C51" s="40"/>
      <c r="D51" s="40"/>
      <c r="E51" s="40"/>
      <c r="F51" s="234"/>
      <c r="G51" s="235"/>
      <c r="H51" s="236"/>
      <c r="I51" s="40"/>
      <c r="J51" s="41"/>
    </row>
    <row r="52" spans="1:10" ht="15.75" thickBot="1" x14ac:dyDescent="0.3">
      <c r="A52" s="72" t="s">
        <v>20</v>
      </c>
      <c r="B52" s="47"/>
      <c r="C52" s="47"/>
      <c r="D52" s="47"/>
      <c r="E52" s="47"/>
      <c r="F52" s="47"/>
      <c r="G52" s="47"/>
      <c r="H52" s="47"/>
      <c r="I52" s="47"/>
      <c r="J52" s="48"/>
    </row>
  </sheetData>
  <sheetProtection algorithmName="SHA-512" hashValue="SlKOINBBy87eToAlzVZf30KC2RvZNzJVo5JoBXtWVByjbOp9h5DzJqApoTyqoK6fwYcsPAWS9IkDSJ0u3hrfpQ==" saltValue="Tg1kbnACtzz+err0U+pL9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17"/>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0" t="s">
        <v>55</v>
      </c>
      <c r="B1" s="241"/>
      <c r="C1" s="241"/>
      <c r="D1" s="241"/>
      <c r="E1" s="241"/>
      <c r="F1" s="241"/>
      <c r="G1" s="241"/>
      <c r="H1" s="241"/>
      <c r="I1" s="241"/>
      <c r="J1" s="242"/>
    </row>
    <row r="2" spans="1:10" ht="15.75" thickBot="1" x14ac:dyDescent="0.3">
      <c r="A2" s="6" t="s">
        <v>1</v>
      </c>
      <c r="B2" s="243" t="str">
        <f>IF(ISBLANK(Résultats!A12),"",Résultats!A12)</f>
        <v/>
      </c>
      <c r="C2" s="247"/>
      <c r="D2" s="247"/>
      <c r="E2" s="247"/>
      <c r="F2" s="244"/>
      <c r="G2" s="7" t="s">
        <v>2</v>
      </c>
      <c r="H2" s="7"/>
      <c r="I2" s="243" t="str">
        <f>IF(ISBLANK(Résultats!D12),"",Résultats!D12)</f>
        <v/>
      </c>
      <c r="J2" s="244"/>
    </row>
    <row r="3" spans="1:10" ht="15.75" thickBot="1" x14ac:dyDescent="0.3">
      <c r="A3" s="6" t="s">
        <v>3</v>
      </c>
      <c r="B3" s="7"/>
      <c r="C3" s="243" t="str">
        <f>IF(ISBLANK(Résultats!G12),"",Résultats!G12)</f>
        <v/>
      </c>
      <c r="D3" s="247"/>
      <c r="E3" s="247"/>
      <c r="F3" s="244"/>
      <c r="G3" s="248" t="s">
        <v>19</v>
      </c>
      <c r="H3" s="249"/>
      <c r="I3" s="245" t="str">
        <f>IF(ISBLANK(Résultats!F12),"","moins de 21ans")</f>
        <v/>
      </c>
      <c r="J3" s="246"/>
    </row>
    <row r="4" spans="1:10" ht="15.75" thickBot="1" x14ac:dyDescent="0.3">
      <c r="A4" s="6" t="s">
        <v>5</v>
      </c>
      <c r="B4" s="7"/>
      <c r="C4" s="243" t="str">
        <f>IF(ISBLANK(Résultats!C2),"",(Résultats!C2))</f>
        <v/>
      </c>
      <c r="D4" s="247"/>
      <c r="E4" s="247"/>
      <c r="F4" s="244"/>
      <c r="G4" s="7" t="s">
        <v>11</v>
      </c>
      <c r="H4" s="7"/>
      <c r="I4" s="245" t="str">
        <f>IF(ISBLANK(Résultats!J2),"",Résultats!J2)</f>
        <v/>
      </c>
      <c r="J4" s="246"/>
    </row>
    <row r="5" spans="1:10" x14ac:dyDescent="0.25">
      <c r="A5" s="6" t="s">
        <v>0</v>
      </c>
      <c r="B5" s="7"/>
      <c r="C5" s="7"/>
      <c r="D5" s="7"/>
      <c r="E5" s="7"/>
      <c r="F5" s="7"/>
      <c r="G5" s="7"/>
      <c r="H5" s="7"/>
      <c r="I5" s="49"/>
      <c r="J5" s="8"/>
    </row>
    <row r="6" spans="1:10" ht="17.25" x14ac:dyDescent="0.25">
      <c r="A6" s="112" t="s">
        <v>52</v>
      </c>
      <c r="B6" s="7"/>
      <c r="C6" s="7"/>
      <c r="D6" s="7"/>
      <c r="E6" s="7"/>
      <c r="F6" s="7"/>
      <c r="G6" s="7"/>
      <c r="H6" s="7"/>
      <c r="I6" s="7"/>
      <c r="J6" s="8"/>
    </row>
    <row r="7" spans="1:10" ht="17.25" x14ac:dyDescent="0.25">
      <c r="A7" s="112" t="s">
        <v>53</v>
      </c>
      <c r="B7" s="7"/>
      <c r="C7" s="7"/>
      <c r="D7" s="7"/>
      <c r="E7" s="7"/>
      <c r="F7" s="7"/>
      <c r="G7" s="7"/>
      <c r="H7" s="7"/>
      <c r="I7" s="7"/>
      <c r="J7" s="8"/>
    </row>
    <row r="8" spans="1:10" ht="17.25" x14ac:dyDescent="0.25">
      <c r="A8" s="112" t="s">
        <v>54</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36</v>
      </c>
      <c r="D10" s="10" t="s">
        <v>37</v>
      </c>
      <c r="E10" s="10" t="s">
        <v>38</v>
      </c>
      <c r="F10" s="11" t="s">
        <v>51</v>
      </c>
      <c r="G10" s="76"/>
      <c r="H10" s="77"/>
      <c r="I10" s="7"/>
      <c r="J10" s="8"/>
    </row>
    <row r="11" spans="1:10" x14ac:dyDescent="0.25">
      <c r="A11" s="7"/>
      <c r="B11" s="12" t="s">
        <v>41</v>
      </c>
      <c r="C11" s="13">
        <f>FigA!G6+FigA!H6</f>
        <v>0</v>
      </c>
      <c r="D11" s="13">
        <f>FigA!I6+FigA!J6</f>
        <v>0</v>
      </c>
      <c r="E11" s="13">
        <f>FigA!K6+FigA!L6</f>
        <v>0</v>
      </c>
      <c r="F11" s="13">
        <f>FigA!M6</f>
        <v>0</v>
      </c>
      <c r="G11" s="58"/>
      <c r="H11" s="78"/>
      <c r="I11" s="7"/>
      <c r="J11" s="8"/>
    </row>
    <row r="12" spans="1:10" x14ac:dyDescent="0.25">
      <c r="A12" s="7"/>
      <c r="B12" s="12" t="s">
        <v>42</v>
      </c>
      <c r="C12" s="13">
        <f>FigB!G$6+FigB!H$6</f>
        <v>0</v>
      </c>
      <c r="D12" s="13">
        <f>FigB!I$6+FigB!J$6</f>
        <v>0</v>
      </c>
      <c r="E12" s="13">
        <f>FigB!K$6+FigB!L$6</f>
        <v>0</v>
      </c>
      <c r="F12" s="13">
        <f>FigB!M6</f>
        <v>0</v>
      </c>
      <c r="G12" s="58"/>
      <c r="H12" s="78"/>
      <c r="I12" s="7"/>
      <c r="J12" s="8"/>
    </row>
    <row r="13" spans="1:10" x14ac:dyDescent="0.25">
      <c r="A13" s="7"/>
      <c r="B13" s="12" t="s">
        <v>43</v>
      </c>
      <c r="C13" s="13">
        <f>FigC!H$3+FigC!I$3+FigC!J$3</f>
        <v>0</v>
      </c>
      <c r="D13" s="13">
        <f>FigC!K$6+FigC!L$6+FigC!M$6</f>
        <v>0</v>
      </c>
      <c r="E13" s="13">
        <f>FigC!N$6+FigC!O$6+FigC!P$6</f>
        <v>0</v>
      </c>
      <c r="F13" s="13">
        <f>FigC!Q6</f>
        <v>0</v>
      </c>
      <c r="G13" s="58"/>
      <c r="H13" s="78"/>
      <c r="I13" s="7"/>
      <c r="J13" s="8"/>
    </row>
    <row r="14" spans="1:10" x14ac:dyDescent="0.25">
      <c r="A14" s="7"/>
      <c r="B14" s="12" t="s">
        <v>44</v>
      </c>
      <c r="C14" s="13">
        <f>FigD!H$6+FigD!I$6+FigD!J$6</f>
        <v>0</v>
      </c>
      <c r="D14" s="13">
        <f>FigD!K$6+FigD!L$6+FigD!M$6</f>
        <v>0</v>
      </c>
      <c r="E14" s="13">
        <f>FigD!N$6+FigD!O$6+FigD!P$6</f>
        <v>0</v>
      </c>
      <c r="F14" s="13">
        <f>FigD!Q6</f>
        <v>0</v>
      </c>
      <c r="G14" s="58"/>
      <c r="H14" s="78"/>
      <c r="I14" s="7"/>
      <c r="J14" s="8"/>
    </row>
    <row r="15" spans="1:10" x14ac:dyDescent="0.25">
      <c r="A15" s="7"/>
      <c r="B15" s="12" t="s">
        <v>45</v>
      </c>
      <c r="C15" s="13">
        <f>FigE!H$6+FigE!I$6+FigE!J$6</f>
        <v>0</v>
      </c>
      <c r="D15" s="13">
        <f>FigE!K$6+FigE!L$6+FigE!M$6</f>
        <v>0</v>
      </c>
      <c r="E15" s="13">
        <f>FigE!N$6+FigE!O$6+FigE!P$6</f>
        <v>0</v>
      </c>
      <c r="F15" s="13">
        <f>FigE!Q6</f>
        <v>0</v>
      </c>
      <c r="G15" s="58"/>
      <c r="H15" s="78"/>
      <c r="I15" s="7"/>
      <c r="J15" s="8"/>
    </row>
    <row r="16" spans="1:10" x14ac:dyDescent="0.25">
      <c r="A16" s="7"/>
      <c r="B16" s="12" t="s">
        <v>46</v>
      </c>
      <c r="C16" s="13">
        <f>FigF!H$6+FigF!I$6+FigF!J$6</f>
        <v>0</v>
      </c>
      <c r="D16" s="13">
        <f>FigF!K$6+FigF!L$6+FigF!M$6</f>
        <v>0</v>
      </c>
      <c r="E16" s="13">
        <f>FigF!N$6+FigF!O$6+FigF!P$6</f>
        <v>0</v>
      </c>
      <c r="F16" s="13">
        <f>FigF!Q6</f>
        <v>0</v>
      </c>
      <c r="G16" s="58"/>
      <c r="H16" s="78"/>
      <c r="I16" s="7"/>
      <c r="J16" s="8"/>
    </row>
    <row r="17" spans="1:10" x14ac:dyDescent="0.25">
      <c r="A17" s="7"/>
      <c r="B17" s="12" t="s">
        <v>47</v>
      </c>
      <c r="C17" s="13">
        <f>FigG!H$6+FigG!I$6+FigG!J$6</f>
        <v>0</v>
      </c>
      <c r="D17" s="13">
        <f>FigG!K$6+FigG!L$6+FigG!M$6</f>
        <v>0</v>
      </c>
      <c r="E17" s="13">
        <f>FigG!N$6+FigG!O$6+FigG!P$6</f>
        <v>0</v>
      </c>
      <c r="F17" s="13">
        <f>FigG!Q6</f>
        <v>0</v>
      </c>
      <c r="G17" s="58"/>
      <c r="H17" s="78"/>
      <c r="I17" s="7"/>
      <c r="J17" s="8"/>
    </row>
    <row r="18" spans="1:10" x14ac:dyDescent="0.25">
      <c r="A18" s="7"/>
      <c r="B18" s="12" t="s">
        <v>48</v>
      </c>
      <c r="C18" s="13">
        <f>FigH!H$6+FigH!I$6+FigH!J$6</f>
        <v>0</v>
      </c>
      <c r="D18" s="13">
        <f>FigH!K$6+FigH!L$6+FigH!M$6</f>
        <v>0</v>
      </c>
      <c r="E18" s="13">
        <f>FigH!N$6+FigH!O$6+FigH!P$6</f>
        <v>0</v>
      </c>
      <c r="F18" s="13">
        <f>FigH!Q6</f>
        <v>0</v>
      </c>
      <c r="G18" s="58"/>
      <c r="H18" s="78"/>
      <c r="I18" s="7"/>
      <c r="J18" s="8"/>
    </row>
    <row r="19" spans="1:10" x14ac:dyDescent="0.25">
      <c r="A19" s="7"/>
      <c r="B19" s="12" t="s">
        <v>49</v>
      </c>
      <c r="C19" s="13">
        <f>FigI!H$6+FigI!I$6+FigI!J$6</f>
        <v>0</v>
      </c>
      <c r="D19" s="13">
        <f>FigI!K$6+FigI!L$6+FigI!M$6</f>
        <v>0</v>
      </c>
      <c r="E19" s="13">
        <f>FigI!N$6+FigI!O$6+FigI!P$6</f>
        <v>0</v>
      </c>
      <c r="F19" s="13">
        <f>FigI!Q6</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59</v>
      </c>
      <c r="F35" s="153">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37" t="str">
        <f>IF(ISBLANK(Résultats!C4),"",Résultats!C4)</f>
        <v/>
      </c>
      <c r="C47" s="238"/>
      <c r="D47" s="239"/>
      <c r="E47" s="7"/>
      <c r="F47" s="228"/>
      <c r="G47" s="229"/>
      <c r="H47" s="230"/>
      <c r="I47" s="7"/>
      <c r="J47" s="8"/>
    </row>
    <row r="48" spans="1:10" x14ac:dyDescent="0.25">
      <c r="A48" s="6"/>
      <c r="B48" s="7"/>
      <c r="C48" s="7"/>
      <c r="D48" s="7"/>
      <c r="E48" s="7"/>
      <c r="F48" s="231"/>
      <c r="G48" s="232"/>
      <c r="H48" s="233"/>
      <c r="I48" s="7"/>
      <c r="J48" s="8"/>
    </row>
    <row r="49" spans="1:10" x14ac:dyDescent="0.25">
      <c r="A49" s="6"/>
      <c r="B49" s="7"/>
      <c r="C49" s="7"/>
      <c r="D49" s="7"/>
      <c r="E49" s="7"/>
      <c r="F49" s="231"/>
      <c r="G49" s="232"/>
      <c r="H49" s="233"/>
      <c r="I49" s="7"/>
      <c r="J49" s="8"/>
    </row>
    <row r="50" spans="1:10" x14ac:dyDescent="0.25">
      <c r="A50" s="6"/>
      <c r="B50" s="7"/>
      <c r="C50" s="7"/>
      <c r="D50" s="7"/>
      <c r="E50" s="7"/>
      <c r="F50" s="231"/>
      <c r="G50" s="232"/>
      <c r="H50" s="233"/>
      <c r="I50" s="7"/>
      <c r="J50" s="8"/>
    </row>
    <row r="51" spans="1:10" ht="15.75" thickBot="1" x14ac:dyDescent="0.3">
      <c r="A51" s="6"/>
      <c r="B51" s="7"/>
      <c r="C51" s="7"/>
      <c r="D51" s="7"/>
      <c r="E51" s="7"/>
      <c r="F51" s="234"/>
      <c r="G51" s="235"/>
      <c r="H51" s="236"/>
      <c r="I51" s="7"/>
      <c r="J51" s="8"/>
    </row>
    <row r="52" spans="1:10" ht="15.75" thickBot="1" x14ac:dyDescent="0.3">
      <c r="A52" s="71" t="s">
        <v>20</v>
      </c>
      <c r="B52" s="15"/>
      <c r="C52" s="15"/>
      <c r="D52" s="15"/>
      <c r="E52" s="15"/>
      <c r="F52" s="15"/>
      <c r="G52" s="15"/>
      <c r="H52" s="15"/>
      <c r="I52" s="15"/>
      <c r="J52" s="16"/>
    </row>
  </sheetData>
  <sheetProtection algorithmName="SHA-512" hashValue="zJulyleU9y8FDQ+TREP3yQ6kkTt8VHGVvxJBOlX37Q+GK8zlB0+gnvXgJO44FTRfyjaC9rze94IbNQNggg8NgA==" saltValue="ecXqdvh3MkFX/VcUGa3e4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18">
    <tabColor rgb="FFFFFF00"/>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55</v>
      </c>
      <c r="B1" s="251"/>
      <c r="C1" s="251"/>
      <c r="D1" s="251"/>
      <c r="E1" s="251"/>
      <c r="F1" s="251"/>
      <c r="G1" s="251"/>
      <c r="H1" s="251"/>
      <c r="I1" s="251"/>
      <c r="J1" s="252"/>
    </row>
    <row r="2" spans="1:10" ht="15.75" thickBot="1" x14ac:dyDescent="0.3">
      <c r="A2" s="17" t="s">
        <v>1</v>
      </c>
      <c r="B2" s="243" t="str">
        <f>IF(ISBLANK(Résultats!A13),"",Résultats!A13)</f>
        <v/>
      </c>
      <c r="C2" s="247"/>
      <c r="D2" s="247"/>
      <c r="E2" s="247"/>
      <c r="F2" s="244"/>
      <c r="G2" s="18" t="s">
        <v>2</v>
      </c>
      <c r="H2" s="18"/>
      <c r="I2" s="243" t="str">
        <f>IF(ISBLANK(Résultats!D13),"",Résultats!D13)</f>
        <v/>
      </c>
      <c r="J2" s="244"/>
    </row>
    <row r="3" spans="1:10" ht="15.75" thickBot="1" x14ac:dyDescent="0.3">
      <c r="A3" s="17" t="s">
        <v>3</v>
      </c>
      <c r="B3" s="18"/>
      <c r="C3" s="243" t="str">
        <f>IF(ISBLANK(Résultats!G13),"",Résultats!G13)</f>
        <v/>
      </c>
      <c r="D3" s="247"/>
      <c r="E3" s="247"/>
      <c r="F3" s="244"/>
      <c r="G3" s="253" t="s">
        <v>19</v>
      </c>
      <c r="H3" s="254"/>
      <c r="I3" s="245" t="str">
        <f>IF(ISBLANK(Résultats!F13),"","moins de 21ans")</f>
        <v/>
      </c>
      <c r="J3" s="246"/>
    </row>
    <row r="4" spans="1:10" ht="15.75" thickBot="1" x14ac:dyDescent="0.3">
      <c r="A4" s="17" t="s">
        <v>5</v>
      </c>
      <c r="B4" s="18"/>
      <c r="C4" s="243" t="str">
        <f>IF(ISBLANK(Résultats!C2),"",(Résultats!C2))</f>
        <v/>
      </c>
      <c r="D4" s="247"/>
      <c r="E4" s="247"/>
      <c r="F4" s="244"/>
      <c r="G4" s="18" t="s">
        <v>11</v>
      </c>
      <c r="H4" s="18"/>
      <c r="I4" s="245" t="str">
        <f>IF(ISBLANK(Résultats!J2),"",Résultats!J2)</f>
        <v/>
      </c>
      <c r="J4" s="246"/>
    </row>
    <row r="5" spans="1:10" x14ac:dyDescent="0.25">
      <c r="A5" s="142" t="s">
        <v>0</v>
      </c>
      <c r="B5" s="143"/>
      <c r="C5" s="143"/>
      <c r="D5" s="143"/>
      <c r="E5" s="143"/>
      <c r="F5" s="18"/>
      <c r="G5" s="18"/>
      <c r="H5" s="18"/>
      <c r="I5" s="52"/>
      <c r="J5" s="19"/>
    </row>
    <row r="6" spans="1:10" ht="17.25" x14ac:dyDescent="0.25">
      <c r="A6" s="144" t="s">
        <v>52</v>
      </c>
      <c r="B6" s="143"/>
      <c r="C6" s="143"/>
      <c r="D6" s="143"/>
      <c r="E6" s="143"/>
      <c r="F6" s="18"/>
      <c r="G6" s="18"/>
      <c r="H6" s="18"/>
      <c r="I6" s="18"/>
      <c r="J6" s="19"/>
    </row>
    <row r="7" spans="1:10" ht="17.25" x14ac:dyDescent="0.25">
      <c r="A7" s="144" t="s">
        <v>53</v>
      </c>
      <c r="B7" s="143"/>
      <c r="C7" s="143"/>
      <c r="D7" s="143"/>
      <c r="E7" s="143"/>
      <c r="F7" s="18"/>
      <c r="G7" s="18"/>
      <c r="H7" s="18"/>
      <c r="I7" s="18"/>
      <c r="J7" s="19"/>
    </row>
    <row r="8" spans="1:10" ht="17.25" x14ac:dyDescent="0.25">
      <c r="A8" s="144" t="s">
        <v>54</v>
      </c>
      <c r="B8" s="143"/>
      <c r="C8" s="143"/>
      <c r="D8" s="143"/>
      <c r="E8" s="143"/>
      <c r="F8" s="18"/>
      <c r="G8" s="18"/>
      <c r="H8" s="18"/>
      <c r="I8" s="18"/>
      <c r="J8" s="19"/>
    </row>
    <row r="9" spans="1:10" x14ac:dyDescent="0.25">
      <c r="A9" s="142"/>
      <c r="B9" s="143"/>
      <c r="C9" s="143"/>
      <c r="D9" s="143"/>
      <c r="E9" s="143"/>
      <c r="F9" s="18"/>
      <c r="G9" s="18"/>
      <c r="H9" s="18"/>
      <c r="I9" s="18"/>
      <c r="J9" s="19"/>
    </row>
    <row r="10" spans="1:10" ht="45" x14ac:dyDescent="0.25">
      <c r="A10" s="143"/>
      <c r="B10" s="145" t="s">
        <v>6</v>
      </c>
      <c r="C10" s="146" t="s">
        <v>36</v>
      </c>
      <c r="D10" s="146" t="s">
        <v>37</v>
      </c>
      <c r="E10" s="146" t="s">
        <v>38</v>
      </c>
      <c r="F10" s="22" t="s">
        <v>51</v>
      </c>
      <c r="G10" s="87"/>
      <c r="H10" s="88"/>
      <c r="I10" s="18"/>
      <c r="J10" s="19"/>
    </row>
    <row r="11" spans="1:10" x14ac:dyDescent="0.25">
      <c r="A11" s="18"/>
      <c r="B11" s="23" t="s">
        <v>41</v>
      </c>
      <c r="C11" s="24">
        <f>FigA!G7+FigA!H7</f>
        <v>0</v>
      </c>
      <c r="D11" s="24">
        <f>FigA!I7+FigA!J7</f>
        <v>0</v>
      </c>
      <c r="E11" s="24">
        <f>FigA!K7+FigA!L7</f>
        <v>0</v>
      </c>
      <c r="F11" s="24">
        <f>FigA!M7</f>
        <v>0</v>
      </c>
      <c r="G11" s="89"/>
      <c r="H11" s="90"/>
      <c r="I11" s="18"/>
      <c r="J11" s="19"/>
    </row>
    <row r="12" spans="1:10" x14ac:dyDescent="0.25">
      <c r="A12" s="18"/>
      <c r="B12" s="23" t="s">
        <v>42</v>
      </c>
      <c r="C12" s="24">
        <f>FigB!G$7+FigB!H$7</f>
        <v>0</v>
      </c>
      <c r="D12" s="24">
        <f>FigB!I$7+FigB!J$7</f>
        <v>0</v>
      </c>
      <c r="E12" s="24">
        <f>FigB!K$7+FigB!L$7</f>
        <v>0</v>
      </c>
      <c r="F12" s="24">
        <f>FigB!M7</f>
        <v>0</v>
      </c>
      <c r="G12" s="89"/>
      <c r="H12" s="90"/>
      <c r="I12" s="18"/>
      <c r="J12" s="19"/>
    </row>
    <row r="13" spans="1:10" x14ac:dyDescent="0.25">
      <c r="A13" s="18"/>
      <c r="B13" s="23" t="s">
        <v>43</v>
      </c>
      <c r="C13" s="24">
        <f>FigC!H$3+FigC!I$3+FigC!J$3</f>
        <v>0</v>
      </c>
      <c r="D13" s="24">
        <f>FigC!K$7+FigC!L$7+FigC!M$7</f>
        <v>0</v>
      </c>
      <c r="E13" s="24">
        <f>FigC!N$7+FigC!O$7+FigC!P$7</f>
        <v>0</v>
      </c>
      <c r="F13" s="24">
        <f>FigC!Q7</f>
        <v>0</v>
      </c>
      <c r="G13" s="89"/>
      <c r="H13" s="90"/>
      <c r="I13" s="18"/>
      <c r="J13" s="19"/>
    </row>
    <row r="14" spans="1:10" x14ac:dyDescent="0.25">
      <c r="A14" s="18"/>
      <c r="B14" s="23" t="s">
        <v>44</v>
      </c>
      <c r="C14" s="24">
        <f>FigD!H$7+FigD!I$7+FigD!J$7</f>
        <v>0</v>
      </c>
      <c r="D14" s="24">
        <f>FigD!K$7+FigD!L$7+FigD!M$7</f>
        <v>0</v>
      </c>
      <c r="E14" s="24">
        <f>FigD!N$7+FigD!O$7+FigD!P$7</f>
        <v>0</v>
      </c>
      <c r="F14" s="24">
        <f>FigD!Q7</f>
        <v>0</v>
      </c>
      <c r="G14" s="89"/>
      <c r="H14" s="90"/>
      <c r="I14" s="18"/>
      <c r="J14" s="19"/>
    </row>
    <row r="15" spans="1:10" x14ac:dyDescent="0.25">
      <c r="A15" s="18"/>
      <c r="B15" s="23" t="s">
        <v>45</v>
      </c>
      <c r="C15" s="24">
        <f>FigE!H$7+FigE!I$7+FigE!J$7</f>
        <v>0</v>
      </c>
      <c r="D15" s="24">
        <f>FigE!K$7+FigE!L$7+FigE!M$7</f>
        <v>0</v>
      </c>
      <c r="E15" s="24">
        <f>FigE!N$7+FigE!O$7+FigE!P$7</f>
        <v>0</v>
      </c>
      <c r="F15" s="24">
        <f>FigE!Q7</f>
        <v>0</v>
      </c>
      <c r="G15" s="89"/>
      <c r="H15" s="90"/>
      <c r="I15" s="18"/>
      <c r="J15" s="19"/>
    </row>
    <row r="16" spans="1:10" x14ac:dyDescent="0.25">
      <c r="A16" s="18"/>
      <c r="B16" s="23" t="s">
        <v>46</v>
      </c>
      <c r="C16" s="24">
        <f>FigF!H$7+FigF!I$7+FigF!J$7</f>
        <v>0</v>
      </c>
      <c r="D16" s="24">
        <f>FigF!K$7+FigF!L$7+FigF!M$7</f>
        <v>0</v>
      </c>
      <c r="E16" s="24">
        <f>FigF!N$7+FigF!O$7+FigF!P$7</f>
        <v>0</v>
      </c>
      <c r="F16" s="24">
        <f>FigF!Q7</f>
        <v>0</v>
      </c>
      <c r="G16" s="89"/>
      <c r="H16" s="90"/>
      <c r="I16" s="18"/>
      <c r="J16" s="19"/>
    </row>
    <row r="17" spans="1:10" x14ac:dyDescent="0.25">
      <c r="A17" s="18"/>
      <c r="B17" s="23" t="s">
        <v>47</v>
      </c>
      <c r="C17" s="24">
        <f>FigG!H$7+FigG!I$7+FigG!J$7</f>
        <v>0</v>
      </c>
      <c r="D17" s="24">
        <f>FigG!K$7+FigG!L$7+FigG!M$7</f>
        <v>0</v>
      </c>
      <c r="E17" s="24">
        <f>FigG!N$7+FigG!O$7+FigG!P$7</f>
        <v>0</v>
      </c>
      <c r="F17" s="24">
        <f>FigG!Q7</f>
        <v>0</v>
      </c>
      <c r="G17" s="89"/>
      <c r="H17" s="90"/>
      <c r="I17" s="18"/>
      <c r="J17" s="19"/>
    </row>
    <row r="18" spans="1:10" x14ac:dyDescent="0.25">
      <c r="A18" s="18"/>
      <c r="B18" s="23" t="s">
        <v>48</v>
      </c>
      <c r="C18" s="24">
        <f>FigH!H$7+FigH!I$7+FigH!J$7</f>
        <v>0</v>
      </c>
      <c r="D18" s="24">
        <f>FigH!K$7+FigH!L$7+FigH!M$7</f>
        <v>0</v>
      </c>
      <c r="E18" s="24">
        <f>FigH!N$7+FigH!O$7+FigH!P$7</f>
        <v>0</v>
      </c>
      <c r="F18" s="24">
        <f>FigH!Q7</f>
        <v>0</v>
      </c>
      <c r="G18" s="89"/>
      <c r="H18" s="90"/>
      <c r="I18" s="18"/>
      <c r="J18" s="19"/>
    </row>
    <row r="19" spans="1:10" x14ac:dyDescent="0.25">
      <c r="A19" s="18"/>
      <c r="B19" s="23" t="s">
        <v>49</v>
      </c>
      <c r="C19" s="24">
        <f>FigI!H$7+FigI!I$7+FigI!J$7</f>
        <v>0</v>
      </c>
      <c r="D19" s="24">
        <f>FigI!K$7+FigI!L$7+FigI!M$7</f>
        <v>0</v>
      </c>
      <c r="E19" s="24">
        <f>FigI!N$7+FigI!O$7+FigI!P$7</f>
        <v>0</v>
      </c>
      <c r="F19" s="24">
        <f>FigI!Q7</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59</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37" t="str">
        <f>IF(ISBLANK(Résultats!C4),"",Résultats!C4)</f>
        <v/>
      </c>
      <c r="C47" s="238"/>
      <c r="D47" s="239"/>
      <c r="E47" s="18"/>
      <c r="F47" s="228"/>
      <c r="G47" s="229"/>
      <c r="H47" s="230"/>
      <c r="I47" s="18"/>
      <c r="J47" s="19"/>
    </row>
    <row r="48" spans="1:10" x14ac:dyDescent="0.25">
      <c r="A48" s="17"/>
      <c r="B48" s="18"/>
      <c r="C48" s="18"/>
      <c r="D48" s="18"/>
      <c r="E48" s="18"/>
      <c r="F48" s="231"/>
      <c r="G48" s="232"/>
      <c r="H48" s="233"/>
      <c r="I48" s="18"/>
      <c r="J48" s="19"/>
    </row>
    <row r="49" spans="1:10" x14ac:dyDescent="0.25">
      <c r="A49" s="17"/>
      <c r="B49" s="18"/>
      <c r="C49" s="18"/>
      <c r="D49" s="18"/>
      <c r="E49" s="18"/>
      <c r="F49" s="231"/>
      <c r="G49" s="232"/>
      <c r="H49" s="233"/>
      <c r="I49" s="18"/>
      <c r="J49" s="19"/>
    </row>
    <row r="50" spans="1:10" x14ac:dyDescent="0.25">
      <c r="A50" s="17"/>
      <c r="B50" s="18"/>
      <c r="C50" s="18"/>
      <c r="D50" s="18"/>
      <c r="E50" s="18"/>
      <c r="F50" s="231"/>
      <c r="G50" s="232"/>
      <c r="H50" s="233"/>
      <c r="I50" s="18"/>
      <c r="J50" s="19"/>
    </row>
    <row r="51" spans="1:10" ht="15.75" thickBot="1" x14ac:dyDescent="0.3">
      <c r="A51" s="17"/>
      <c r="B51" s="18"/>
      <c r="C51" s="18"/>
      <c r="D51" s="18"/>
      <c r="E51" s="18"/>
      <c r="F51" s="234"/>
      <c r="G51" s="235"/>
      <c r="H51" s="236"/>
      <c r="I51" s="18"/>
      <c r="J51" s="19"/>
    </row>
    <row r="52" spans="1:10" ht="15.75" thickBot="1" x14ac:dyDescent="0.3">
      <c r="A52" s="74" t="s">
        <v>20</v>
      </c>
      <c r="B52" s="26"/>
      <c r="C52" s="26"/>
      <c r="D52" s="26"/>
      <c r="E52" s="26"/>
      <c r="F52" s="26"/>
      <c r="G52" s="26"/>
      <c r="H52" s="26"/>
      <c r="I52" s="26"/>
      <c r="J52" s="27"/>
    </row>
  </sheetData>
  <sheetProtection algorithmName="SHA-512" hashValue="ufOo32yxGVfTRdng5gfz4YMbi8LvN49TcCh3kj7GJ1jvRxcyP7ppMx+p6tSIFuXa/qqYz5+8KRsbu+JOzEioxQ==" saltValue="DjBpv9fRl8vU2barVZpfb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19">
    <tabColor theme="9"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55</v>
      </c>
      <c r="B1" s="256"/>
      <c r="C1" s="256"/>
      <c r="D1" s="256"/>
      <c r="E1" s="256"/>
      <c r="F1" s="256"/>
      <c r="G1" s="256"/>
      <c r="H1" s="256"/>
      <c r="I1" s="256"/>
      <c r="J1" s="257"/>
    </row>
    <row r="2" spans="1:10" ht="15.75" thickBot="1" x14ac:dyDescent="0.3">
      <c r="A2" s="28" t="s">
        <v>1</v>
      </c>
      <c r="B2" s="243" t="str">
        <f>IF(ISBLANK(Résultats!A14),"",Résultats!A14)</f>
        <v/>
      </c>
      <c r="C2" s="247"/>
      <c r="D2" s="247"/>
      <c r="E2" s="247"/>
      <c r="F2" s="244"/>
      <c r="G2" s="29" t="s">
        <v>2</v>
      </c>
      <c r="H2" s="29"/>
      <c r="I2" s="243" t="str">
        <f>IF(ISBLANK(Résultats!D14),"",Résultats!D14)</f>
        <v/>
      </c>
      <c r="J2" s="244"/>
    </row>
    <row r="3" spans="1:10" ht="15.75" thickBot="1" x14ac:dyDescent="0.3">
      <c r="A3" s="28" t="s">
        <v>3</v>
      </c>
      <c r="B3" s="29"/>
      <c r="C3" s="243" t="str">
        <f>IF(ISBLANK(Résultats!G14),"",Résultats!G14)</f>
        <v/>
      </c>
      <c r="D3" s="247"/>
      <c r="E3" s="247"/>
      <c r="F3" s="244"/>
      <c r="G3" s="258" t="s">
        <v>19</v>
      </c>
      <c r="H3" s="259"/>
      <c r="I3" s="245" t="str">
        <f>IF(ISBLANK(Résultats!F14),"","moins de 21ans")</f>
        <v/>
      </c>
      <c r="J3" s="246"/>
    </row>
    <row r="4" spans="1:10" ht="15.75" thickBot="1" x14ac:dyDescent="0.3">
      <c r="A4" s="28" t="s">
        <v>5</v>
      </c>
      <c r="B4" s="29"/>
      <c r="C4" s="243" t="str">
        <f>IF(ISBLANK(Résultats!C2),"",(Résultats!C2))</f>
        <v/>
      </c>
      <c r="D4" s="247"/>
      <c r="E4" s="247"/>
      <c r="F4" s="244"/>
      <c r="G4" s="29" t="s">
        <v>11</v>
      </c>
      <c r="H4" s="29"/>
      <c r="I4" s="245" t="str">
        <f>IF(ISBLANK(Résultats!J2),"",Résultats!J2)</f>
        <v/>
      </c>
      <c r="J4" s="246"/>
    </row>
    <row r="5" spans="1:10" x14ac:dyDescent="0.25">
      <c r="A5" s="28" t="s">
        <v>0</v>
      </c>
      <c r="B5" s="29"/>
      <c r="C5" s="29"/>
      <c r="D5" s="29"/>
      <c r="E5" s="29"/>
      <c r="F5" s="29"/>
      <c r="G5" s="29"/>
      <c r="H5" s="29"/>
      <c r="I5" s="51"/>
      <c r="J5" s="30"/>
    </row>
    <row r="6" spans="1:10" ht="17.25" x14ac:dyDescent="0.25">
      <c r="A6" s="139" t="s">
        <v>52</v>
      </c>
      <c r="B6" s="29"/>
      <c r="C6" s="29"/>
      <c r="D6" s="29"/>
      <c r="E6" s="29"/>
      <c r="F6" s="29"/>
      <c r="G6" s="29"/>
      <c r="H6" s="29"/>
      <c r="I6" s="29"/>
      <c r="J6" s="30"/>
    </row>
    <row r="7" spans="1:10" ht="17.25" x14ac:dyDescent="0.25">
      <c r="A7" s="139" t="s">
        <v>53</v>
      </c>
      <c r="B7" s="29"/>
      <c r="C7" s="29"/>
      <c r="D7" s="29"/>
      <c r="E7" s="29"/>
      <c r="F7" s="29"/>
      <c r="G7" s="29"/>
      <c r="H7" s="29"/>
      <c r="I7" s="29"/>
      <c r="J7" s="30"/>
    </row>
    <row r="8" spans="1:10" ht="17.25" x14ac:dyDescent="0.25">
      <c r="A8" s="139" t="s">
        <v>54</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36</v>
      </c>
      <c r="D10" s="32" t="s">
        <v>37</v>
      </c>
      <c r="E10" s="32" t="s">
        <v>38</v>
      </c>
      <c r="F10" s="33" t="s">
        <v>51</v>
      </c>
      <c r="G10" s="83"/>
      <c r="H10" s="84"/>
      <c r="I10" s="29"/>
      <c r="J10" s="30"/>
    </row>
    <row r="11" spans="1:10" x14ac:dyDescent="0.25">
      <c r="A11" s="29"/>
      <c r="B11" s="34" t="s">
        <v>41</v>
      </c>
      <c r="C11" s="35">
        <f>FigA!G8+FigA!H8</f>
        <v>0</v>
      </c>
      <c r="D11" s="35">
        <f>FigA!I8+FigA!J8</f>
        <v>0</v>
      </c>
      <c r="E11" s="35">
        <f>FigA!K8+FigA!L8</f>
        <v>0</v>
      </c>
      <c r="F11" s="35">
        <f>FigA!M8</f>
        <v>0</v>
      </c>
      <c r="G11" s="85"/>
      <c r="H11" s="86"/>
      <c r="I11" s="29"/>
      <c r="J11" s="30"/>
    </row>
    <row r="12" spans="1:10" x14ac:dyDescent="0.25">
      <c r="A12" s="29"/>
      <c r="B12" s="34" t="s">
        <v>42</v>
      </c>
      <c r="C12" s="35">
        <f>FigB!G$8+FigB!H$8</f>
        <v>0</v>
      </c>
      <c r="D12" s="35">
        <f>FigB!I$8+FigB!J$8</f>
        <v>0</v>
      </c>
      <c r="E12" s="35">
        <f>FigB!K$8+FigB!L$8</f>
        <v>0</v>
      </c>
      <c r="F12" s="35">
        <f>FigB!M8</f>
        <v>0</v>
      </c>
      <c r="G12" s="85"/>
      <c r="H12" s="86"/>
      <c r="I12" s="29"/>
      <c r="J12" s="30"/>
    </row>
    <row r="13" spans="1:10" x14ac:dyDescent="0.25">
      <c r="A13" s="29"/>
      <c r="B13" s="34" t="s">
        <v>43</v>
      </c>
      <c r="C13" s="35">
        <f>FigC!H$3+FigC!I$3+FigC!J$3</f>
        <v>0</v>
      </c>
      <c r="D13" s="35">
        <f>FigC!K$8+FigC!L$8+FigC!M$8</f>
        <v>0</v>
      </c>
      <c r="E13" s="35">
        <f>FigC!N$8+FigC!O$8+FigC!P$8</f>
        <v>0</v>
      </c>
      <c r="F13" s="35">
        <f>FigC!Q8</f>
        <v>0</v>
      </c>
      <c r="G13" s="85"/>
      <c r="H13" s="86"/>
      <c r="I13" s="29"/>
      <c r="J13" s="30"/>
    </row>
    <row r="14" spans="1:10" x14ac:dyDescent="0.25">
      <c r="A14" s="29"/>
      <c r="B14" s="34" t="s">
        <v>44</v>
      </c>
      <c r="C14" s="35">
        <f>FigD!H$8+FigD!I$8+FigD!J$8</f>
        <v>0</v>
      </c>
      <c r="D14" s="35">
        <f>FigD!K$8+FigD!L$8+FigD!M$8</f>
        <v>0</v>
      </c>
      <c r="E14" s="35">
        <f>FigD!N$8+FigD!O$8+FigD!P$8</f>
        <v>0</v>
      </c>
      <c r="F14" s="35">
        <f>FigD!Q8</f>
        <v>0</v>
      </c>
      <c r="G14" s="85"/>
      <c r="H14" s="86"/>
      <c r="I14" s="29"/>
      <c r="J14" s="30"/>
    </row>
    <row r="15" spans="1:10" x14ac:dyDescent="0.25">
      <c r="A15" s="29"/>
      <c r="B15" s="34" t="s">
        <v>45</v>
      </c>
      <c r="C15" s="35">
        <f>FigE!H$8+FigE!I$8+FigE!J$8</f>
        <v>0</v>
      </c>
      <c r="D15" s="35">
        <f>FigE!K$8+FigE!L$8+FigE!M$8</f>
        <v>0</v>
      </c>
      <c r="E15" s="35">
        <f>FigE!N$8+FigE!O$8+FigE!P$8</f>
        <v>0</v>
      </c>
      <c r="F15" s="35">
        <f>FigE!Q8</f>
        <v>0</v>
      </c>
      <c r="G15" s="85"/>
      <c r="H15" s="86"/>
      <c r="I15" s="29"/>
      <c r="J15" s="30"/>
    </row>
    <row r="16" spans="1:10" x14ac:dyDescent="0.25">
      <c r="A16" s="29"/>
      <c r="B16" s="34" t="s">
        <v>46</v>
      </c>
      <c r="C16" s="35">
        <f>FigF!H$8+FigF!I$8+FigF!J$8</f>
        <v>0</v>
      </c>
      <c r="D16" s="35">
        <f>FigF!K$8+FigF!L$8+FigF!M$8</f>
        <v>0</v>
      </c>
      <c r="E16" s="35">
        <f>FigF!N$8+FigF!O$8+FigF!P$8</f>
        <v>0</v>
      </c>
      <c r="F16" s="35">
        <f>FigF!Q8</f>
        <v>0</v>
      </c>
      <c r="G16" s="85"/>
      <c r="H16" s="86"/>
      <c r="I16" s="29"/>
      <c r="J16" s="30"/>
    </row>
    <row r="17" spans="1:10" x14ac:dyDescent="0.25">
      <c r="A17" s="29"/>
      <c r="B17" s="34" t="s">
        <v>47</v>
      </c>
      <c r="C17" s="35">
        <f>FigG!H$8+FigG!I$8+FigG!J$8</f>
        <v>0</v>
      </c>
      <c r="D17" s="35">
        <f>FigG!K$8+FigG!L$8+FigG!M$8</f>
        <v>0</v>
      </c>
      <c r="E17" s="35">
        <f>FigG!N$8+FigG!O$8+FigG!P$8</f>
        <v>0</v>
      </c>
      <c r="F17" s="35">
        <f>FigG!Q8</f>
        <v>0</v>
      </c>
      <c r="G17" s="85"/>
      <c r="H17" s="86"/>
      <c r="I17" s="29"/>
      <c r="J17" s="30"/>
    </row>
    <row r="18" spans="1:10" x14ac:dyDescent="0.25">
      <c r="A18" s="29"/>
      <c r="B18" s="34" t="s">
        <v>48</v>
      </c>
      <c r="C18" s="35">
        <f>FigH!H$8+FigH!I$8+FigH!J$8</f>
        <v>0</v>
      </c>
      <c r="D18" s="35">
        <f>FigH!K$8+FigH!L$8+FigH!M$8</f>
        <v>0</v>
      </c>
      <c r="E18" s="35">
        <f>FigH!N$8+FigH!O$8+FigH!P$8</f>
        <v>0</v>
      </c>
      <c r="F18" s="35">
        <f>FigH!Q8</f>
        <v>0</v>
      </c>
      <c r="G18" s="85"/>
      <c r="H18" s="86"/>
      <c r="I18" s="29"/>
      <c r="J18" s="30"/>
    </row>
    <row r="19" spans="1:10" x14ac:dyDescent="0.25">
      <c r="A19" s="29"/>
      <c r="B19" s="34" t="s">
        <v>49</v>
      </c>
      <c r="C19" s="35">
        <f>FigI!H$8+FigI!I$8+FigI!J$8</f>
        <v>0</v>
      </c>
      <c r="D19" s="35">
        <f>FigI!K$8+FigI!L$8+FigI!M$8</f>
        <v>0</v>
      </c>
      <c r="E19" s="35">
        <f>FigI!N$8+FigI!O$8+FigI!P$8</f>
        <v>0</v>
      </c>
      <c r="F19" s="35">
        <f>FigI!Q8</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29"/>
      <c r="F34" s="29"/>
      <c r="G34" s="29"/>
      <c r="H34" s="86"/>
      <c r="I34" s="29"/>
      <c r="J34" s="30"/>
    </row>
    <row r="35" spans="1:10" x14ac:dyDescent="0.25">
      <c r="A35" s="29"/>
      <c r="B35" s="29"/>
      <c r="C35" s="29"/>
      <c r="D35" s="132"/>
      <c r="E35" s="35" t="s">
        <v>59</v>
      </c>
      <c r="F35" s="155">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37" t="str">
        <f>IF(ISBLANK(Résultats!C4),"",Résultats!C4)</f>
        <v/>
      </c>
      <c r="C47" s="238"/>
      <c r="D47" s="239"/>
      <c r="E47" s="29"/>
      <c r="F47" s="228"/>
      <c r="G47" s="229"/>
      <c r="H47" s="230"/>
      <c r="I47" s="29"/>
      <c r="J47" s="30"/>
    </row>
    <row r="48" spans="1:10" x14ac:dyDescent="0.25">
      <c r="A48" s="28"/>
      <c r="B48" s="29"/>
      <c r="C48" s="29"/>
      <c r="D48" s="29"/>
      <c r="E48" s="29"/>
      <c r="F48" s="231"/>
      <c r="G48" s="232"/>
      <c r="H48" s="233"/>
      <c r="I48" s="29"/>
      <c r="J48" s="30"/>
    </row>
    <row r="49" spans="1:10" x14ac:dyDescent="0.25">
      <c r="A49" s="28"/>
      <c r="B49" s="29"/>
      <c r="C49" s="29"/>
      <c r="D49" s="29"/>
      <c r="E49" s="29"/>
      <c r="F49" s="231"/>
      <c r="G49" s="232"/>
      <c r="H49" s="233"/>
      <c r="I49" s="29"/>
      <c r="J49" s="30"/>
    </row>
    <row r="50" spans="1:10" x14ac:dyDescent="0.25">
      <c r="A50" s="28"/>
      <c r="B50" s="29"/>
      <c r="C50" s="29"/>
      <c r="D50" s="29"/>
      <c r="E50" s="29"/>
      <c r="F50" s="231"/>
      <c r="G50" s="232"/>
      <c r="H50" s="233"/>
      <c r="I50" s="29"/>
      <c r="J50" s="30"/>
    </row>
    <row r="51" spans="1:10" ht="15.75" thickBot="1" x14ac:dyDescent="0.3">
      <c r="A51" s="28"/>
      <c r="B51" s="29"/>
      <c r="C51" s="29"/>
      <c r="D51" s="29"/>
      <c r="E51" s="29"/>
      <c r="F51" s="234"/>
      <c r="G51" s="235"/>
      <c r="H51" s="236"/>
      <c r="I51" s="29"/>
      <c r="J51" s="30"/>
    </row>
    <row r="52" spans="1:10" ht="15.75" thickBot="1" x14ac:dyDescent="0.3">
      <c r="A52" s="73" t="s">
        <v>20</v>
      </c>
      <c r="B52" s="37"/>
      <c r="C52" s="37"/>
      <c r="D52" s="37"/>
      <c r="E52" s="37"/>
      <c r="F52" s="37"/>
      <c r="G52" s="37"/>
      <c r="H52" s="37"/>
      <c r="I52" s="37"/>
      <c r="J52" s="38"/>
    </row>
  </sheetData>
  <sheetProtection algorithmName="SHA-512" hashValue="BajZlK7SuCPDPc5glcb3ZoLgW8dayW25T6tiHHeHF/iDJmRp9+ZpWFtzOsRQJGFQaA19s8nAL+LyPznfMb4VkA==" saltValue="SuloE+M0Jil+M4ULUzspE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29" workbookViewId="0">
      <selection activeCell="J10" sqref="J10"/>
    </sheetView>
  </sheetViews>
  <sheetFormatPr baseColWidth="10" defaultColWidth="10.7109375" defaultRowHeight="15" x14ac:dyDescent="0.25"/>
  <cols>
    <col min="7" max="7" width="11.42578125" customWidth="1"/>
  </cols>
  <sheetData>
    <row r="1" spans="1:7" ht="82.15" customHeight="1" thickBot="1" x14ac:dyDescent="0.3">
      <c r="A1" s="181"/>
      <c r="B1" s="181"/>
      <c r="C1" s="181"/>
      <c r="D1" s="181"/>
      <c r="E1" s="181"/>
      <c r="F1" s="181"/>
      <c r="G1" s="181"/>
    </row>
    <row r="2" spans="1:7" ht="14.25" customHeight="1" x14ac:dyDescent="0.25">
      <c r="A2" s="182" t="s">
        <v>60</v>
      </c>
      <c r="B2" s="183"/>
      <c r="C2" s="183"/>
      <c r="D2" s="183"/>
      <c r="E2" s="183"/>
      <c r="F2" s="183"/>
      <c r="G2" s="184"/>
    </row>
    <row r="3" spans="1:7" x14ac:dyDescent="0.25">
      <c r="A3" s="185"/>
      <c r="B3" s="186"/>
      <c r="C3" s="186"/>
      <c r="D3" s="186"/>
      <c r="E3" s="186"/>
      <c r="F3" s="186"/>
      <c r="G3" s="187"/>
    </row>
    <row r="4" spans="1:7" x14ac:dyDescent="0.25">
      <c r="A4" s="185"/>
      <c r="B4" s="186"/>
      <c r="C4" s="186"/>
      <c r="D4" s="186"/>
      <c r="E4" s="186"/>
      <c r="F4" s="186"/>
      <c r="G4" s="187"/>
    </row>
    <row r="5" spans="1:7" x14ac:dyDescent="0.25">
      <c r="A5" s="185"/>
      <c r="B5" s="186"/>
      <c r="C5" s="186"/>
      <c r="D5" s="186"/>
      <c r="E5" s="186"/>
      <c r="F5" s="186"/>
      <c r="G5" s="187"/>
    </row>
    <row r="6" spans="1:7" x14ac:dyDescent="0.25">
      <c r="A6" s="185"/>
      <c r="B6" s="186"/>
      <c r="C6" s="186"/>
      <c r="D6" s="186"/>
      <c r="E6" s="186"/>
      <c r="F6" s="186"/>
      <c r="G6" s="187"/>
    </row>
    <row r="7" spans="1:7" x14ac:dyDescent="0.25">
      <c r="A7" s="185"/>
      <c r="B7" s="186"/>
      <c r="C7" s="186"/>
      <c r="D7" s="186"/>
      <c r="E7" s="186"/>
      <c r="F7" s="186"/>
      <c r="G7" s="187"/>
    </row>
    <row r="8" spans="1:7" x14ac:dyDescent="0.25">
      <c r="A8" s="185"/>
      <c r="B8" s="186"/>
      <c r="C8" s="186"/>
      <c r="D8" s="186"/>
      <c r="E8" s="186"/>
      <c r="F8" s="186"/>
      <c r="G8" s="187"/>
    </row>
    <row r="9" spans="1:7" x14ac:dyDescent="0.25">
      <c r="A9" s="185"/>
      <c r="B9" s="186"/>
      <c r="C9" s="186"/>
      <c r="D9" s="186"/>
      <c r="E9" s="186"/>
      <c r="F9" s="186"/>
      <c r="G9" s="187"/>
    </row>
    <row r="10" spans="1:7" x14ac:dyDescent="0.25">
      <c r="A10" s="185"/>
      <c r="B10" s="186"/>
      <c r="C10" s="186"/>
      <c r="D10" s="186"/>
      <c r="E10" s="186"/>
      <c r="F10" s="186"/>
      <c r="G10" s="187"/>
    </row>
    <row r="11" spans="1:7" x14ac:dyDescent="0.25">
      <c r="A11" s="185"/>
      <c r="B11" s="186"/>
      <c r="C11" s="186"/>
      <c r="D11" s="186"/>
      <c r="E11" s="186"/>
      <c r="F11" s="186"/>
      <c r="G11" s="187"/>
    </row>
    <row r="12" spans="1:7" x14ac:dyDescent="0.25">
      <c r="A12" s="185"/>
      <c r="B12" s="186"/>
      <c r="C12" s="186"/>
      <c r="D12" s="186"/>
      <c r="E12" s="186"/>
      <c r="F12" s="186"/>
      <c r="G12" s="187"/>
    </row>
    <row r="13" spans="1:7" x14ac:dyDescent="0.25">
      <c r="A13" s="185"/>
      <c r="B13" s="186"/>
      <c r="C13" s="186"/>
      <c r="D13" s="186"/>
      <c r="E13" s="186"/>
      <c r="F13" s="186"/>
      <c r="G13" s="187"/>
    </row>
    <row r="14" spans="1:7" x14ac:dyDescent="0.25">
      <c r="A14" s="185"/>
      <c r="B14" s="186"/>
      <c r="C14" s="186"/>
      <c r="D14" s="186"/>
      <c r="E14" s="186"/>
      <c r="F14" s="186"/>
      <c r="G14" s="187"/>
    </row>
    <row r="15" spans="1:7" x14ac:dyDescent="0.25">
      <c r="A15" s="185"/>
      <c r="B15" s="186"/>
      <c r="C15" s="186"/>
      <c r="D15" s="186"/>
      <c r="E15" s="186"/>
      <c r="F15" s="186"/>
      <c r="G15" s="187"/>
    </row>
    <row r="16" spans="1:7" x14ac:dyDescent="0.25">
      <c r="A16" s="185"/>
      <c r="B16" s="186"/>
      <c r="C16" s="186"/>
      <c r="D16" s="186"/>
      <c r="E16" s="186"/>
      <c r="F16" s="186"/>
      <c r="G16" s="187"/>
    </row>
    <row r="17" spans="1:7" x14ac:dyDescent="0.25">
      <c r="A17" s="185"/>
      <c r="B17" s="186"/>
      <c r="C17" s="186"/>
      <c r="D17" s="186"/>
      <c r="E17" s="186"/>
      <c r="F17" s="186"/>
      <c r="G17" s="187"/>
    </row>
    <row r="18" spans="1:7" x14ac:dyDescent="0.25">
      <c r="A18" s="185"/>
      <c r="B18" s="186"/>
      <c r="C18" s="186"/>
      <c r="D18" s="186"/>
      <c r="E18" s="186"/>
      <c r="F18" s="186"/>
      <c r="G18" s="187"/>
    </row>
    <row r="19" spans="1:7" x14ac:dyDescent="0.25">
      <c r="A19" s="185"/>
      <c r="B19" s="186"/>
      <c r="C19" s="186"/>
      <c r="D19" s="186"/>
      <c r="E19" s="186"/>
      <c r="F19" s="186"/>
      <c r="G19" s="187"/>
    </row>
    <row r="20" spans="1:7" x14ac:dyDescent="0.25">
      <c r="A20" s="185"/>
      <c r="B20" s="186"/>
      <c r="C20" s="186"/>
      <c r="D20" s="186"/>
      <c r="E20" s="186"/>
      <c r="F20" s="186"/>
      <c r="G20" s="187"/>
    </row>
    <row r="21" spans="1:7" x14ac:dyDescent="0.25">
      <c r="A21" s="185"/>
      <c r="B21" s="186"/>
      <c r="C21" s="186"/>
      <c r="D21" s="186"/>
      <c r="E21" s="186"/>
      <c r="F21" s="186"/>
      <c r="G21" s="187"/>
    </row>
    <row r="22" spans="1:7" x14ac:dyDescent="0.25">
      <c r="A22" s="185"/>
      <c r="B22" s="186"/>
      <c r="C22" s="186"/>
      <c r="D22" s="186"/>
      <c r="E22" s="186"/>
      <c r="F22" s="186"/>
      <c r="G22" s="187"/>
    </row>
    <row r="23" spans="1:7" x14ac:dyDescent="0.25">
      <c r="A23" s="185"/>
      <c r="B23" s="186"/>
      <c r="C23" s="186"/>
      <c r="D23" s="186"/>
      <c r="E23" s="186"/>
      <c r="F23" s="186"/>
      <c r="G23" s="187"/>
    </row>
    <row r="24" spans="1:7" x14ac:dyDescent="0.25">
      <c r="A24" s="185"/>
      <c r="B24" s="186"/>
      <c r="C24" s="186"/>
      <c r="D24" s="186"/>
      <c r="E24" s="186"/>
      <c r="F24" s="186"/>
      <c r="G24" s="187"/>
    </row>
    <row r="25" spans="1:7" x14ac:dyDescent="0.25">
      <c r="A25" s="185"/>
      <c r="B25" s="186"/>
      <c r="C25" s="186"/>
      <c r="D25" s="186"/>
      <c r="E25" s="186"/>
      <c r="F25" s="186"/>
      <c r="G25" s="187"/>
    </row>
    <row r="26" spans="1:7" x14ac:dyDescent="0.25">
      <c r="A26" s="185"/>
      <c r="B26" s="186"/>
      <c r="C26" s="186"/>
      <c r="D26" s="186"/>
      <c r="E26" s="186"/>
      <c r="F26" s="186"/>
      <c r="G26" s="187"/>
    </row>
    <row r="27" spans="1:7" x14ac:dyDescent="0.25">
      <c r="A27" s="185"/>
      <c r="B27" s="186"/>
      <c r="C27" s="186"/>
      <c r="D27" s="186"/>
      <c r="E27" s="186"/>
      <c r="F27" s="186"/>
      <c r="G27" s="187"/>
    </row>
    <row r="28" spans="1:7" x14ac:dyDescent="0.25">
      <c r="A28" s="185"/>
      <c r="B28" s="186"/>
      <c r="C28" s="186"/>
      <c r="D28" s="186"/>
      <c r="E28" s="186"/>
      <c r="F28" s="186"/>
      <c r="G28" s="187"/>
    </row>
    <row r="29" spans="1:7" x14ac:dyDescent="0.25">
      <c r="A29" s="185"/>
      <c r="B29" s="186"/>
      <c r="C29" s="186"/>
      <c r="D29" s="186"/>
      <c r="E29" s="186"/>
      <c r="F29" s="186"/>
      <c r="G29" s="187"/>
    </row>
    <row r="30" spans="1:7" x14ac:dyDescent="0.25">
      <c r="A30" s="185"/>
      <c r="B30" s="186"/>
      <c r="C30" s="186"/>
      <c r="D30" s="186"/>
      <c r="E30" s="186"/>
      <c r="F30" s="186"/>
      <c r="G30" s="187"/>
    </row>
    <row r="31" spans="1:7" x14ac:dyDescent="0.25">
      <c r="A31" s="185"/>
      <c r="B31" s="186"/>
      <c r="C31" s="186"/>
      <c r="D31" s="186"/>
      <c r="E31" s="186"/>
      <c r="F31" s="186"/>
      <c r="G31" s="187"/>
    </row>
    <row r="32" spans="1:7" x14ac:dyDescent="0.25">
      <c r="A32" s="185"/>
      <c r="B32" s="186"/>
      <c r="C32" s="186"/>
      <c r="D32" s="186"/>
      <c r="E32" s="186"/>
      <c r="F32" s="186"/>
      <c r="G32" s="187"/>
    </row>
    <row r="33" spans="1:7" x14ac:dyDescent="0.25">
      <c r="A33" s="185"/>
      <c r="B33" s="186"/>
      <c r="C33" s="186"/>
      <c r="D33" s="186"/>
      <c r="E33" s="186"/>
      <c r="F33" s="186"/>
      <c r="G33" s="187"/>
    </row>
    <row r="34" spans="1:7" x14ac:dyDescent="0.25">
      <c r="A34" s="185"/>
      <c r="B34" s="186"/>
      <c r="C34" s="186"/>
      <c r="D34" s="186"/>
      <c r="E34" s="186"/>
      <c r="F34" s="186"/>
      <c r="G34" s="187"/>
    </row>
    <row r="35" spans="1:7" x14ac:dyDescent="0.25">
      <c r="A35" s="185"/>
      <c r="B35" s="186"/>
      <c r="C35" s="186"/>
      <c r="D35" s="186"/>
      <c r="E35" s="186"/>
      <c r="F35" s="186"/>
      <c r="G35" s="187"/>
    </row>
    <row r="36" spans="1:7" x14ac:dyDescent="0.25">
      <c r="A36" s="185"/>
      <c r="B36" s="186"/>
      <c r="C36" s="186"/>
      <c r="D36" s="186"/>
      <c r="E36" s="186"/>
      <c r="F36" s="186"/>
      <c r="G36" s="187"/>
    </row>
    <row r="37" spans="1:7" x14ac:dyDescent="0.25">
      <c r="A37" s="185"/>
      <c r="B37" s="186"/>
      <c r="C37" s="186"/>
      <c r="D37" s="186"/>
      <c r="E37" s="186"/>
      <c r="F37" s="186"/>
      <c r="G37" s="187"/>
    </row>
    <row r="38" spans="1:7" x14ac:dyDescent="0.25">
      <c r="A38" s="185"/>
      <c r="B38" s="186"/>
      <c r="C38" s="186"/>
      <c r="D38" s="186"/>
      <c r="E38" s="186"/>
      <c r="F38" s="186"/>
      <c r="G38" s="187"/>
    </row>
    <row r="39" spans="1:7" x14ac:dyDescent="0.25">
      <c r="A39" s="185"/>
      <c r="B39" s="186"/>
      <c r="C39" s="186"/>
      <c r="D39" s="186"/>
      <c r="E39" s="186"/>
      <c r="F39" s="186"/>
      <c r="G39" s="187"/>
    </row>
    <row r="40" spans="1:7" x14ac:dyDescent="0.25">
      <c r="A40" s="185"/>
      <c r="B40" s="186"/>
      <c r="C40" s="186"/>
      <c r="D40" s="186"/>
      <c r="E40" s="186"/>
      <c r="F40" s="186"/>
      <c r="G40" s="187"/>
    </row>
    <row r="41" spans="1:7" x14ac:dyDescent="0.25">
      <c r="A41" s="185"/>
      <c r="B41" s="186"/>
      <c r="C41" s="186"/>
      <c r="D41" s="186"/>
      <c r="E41" s="186"/>
      <c r="F41" s="186"/>
      <c r="G41" s="187"/>
    </row>
    <row r="42" spans="1:7" x14ac:dyDescent="0.25">
      <c r="A42" s="185"/>
      <c r="B42" s="186"/>
      <c r="C42" s="186"/>
      <c r="D42" s="186"/>
      <c r="E42" s="186"/>
      <c r="F42" s="186"/>
      <c r="G42" s="187"/>
    </row>
    <row r="43" spans="1:7" x14ac:dyDescent="0.25">
      <c r="A43" s="185"/>
      <c r="B43" s="186"/>
      <c r="C43" s="186"/>
      <c r="D43" s="186"/>
      <c r="E43" s="186"/>
      <c r="F43" s="186"/>
      <c r="G43" s="187"/>
    </row>
    <row r="44" spans="1:7" x14ac:dyDescent="0.25">
      <c r="A44" s="185"/>
      <c r="B44" s="186"/>
      <c r="C44" s="186"/>
      <c r="D44" s="186"/>
      <c r="E44" s="186"/>
      <c r="F44" s="186"/>
      <c r="G44" s="187"/>
    </row>
    <row r="45" spans="1:7" ht="15.75" thickBot="1" x14ac:dyDescent="0.3">
      <c r="A45" s="188"/>
      <c r="B45" s="189"/>
      <c r="C45" s="189"/>
      <c r="D45" s="189"/>
      <c r="E45" s="189"/>
      <c r="F45" s="189"/>
      <c r="G45" s="190"/>
    </row>
    <row r="46" spans="1:7" x14ac:dyDescent="0.25">
      <c r="A46" s="191" t="s">
        <v>12</v>
      </c>
      <c r="B46" s="192"/>
      <c r="C46" s="192"/>
      <c r="D46" s="192"/>
      <c r="E46" s="192"/>
      <c r="F46" s="192"/>
      <c r="G46" s="192"/>
    </row>
  </sheetData>
  <sheetProtection algorithmName="SHA-512" hashValue="NVoywUJBLadX+RTmAK4dItUeYowY/oJxin3ShLZ09IBLB7yNZ9A+8x1pqCv+cUxh9uMaomM0u3OpudAaqJl48A==" saltValue="g0li56M7OvRGZpSXk+bytw=="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20">
    <tabColor theme="4"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0" t="s">
        <v>55</v>
      </c>
      <c r="B1" s="261"/>
      <c r="C1" s="261"/>
      <c r="D1" s="261"/>
      <c r="E1" s="261"/>
      <c r="F1" s="261"/>
      <c r="G1" s="261"/>
      <c r="H1" s="261"/>
      <c r="I1" s="261"/>
      <c r="J1" s="262"/>
    </row>
    <row r="2" spans="1:10" ht="15.75" thickBot="1" x14ac:dyDescent="0.3">
      <c r="A2" s="39" t="s">
        <v>1</v>
      </c>
      <c r="B2" s="243" t="str">
        <f>IF(ISBLANK(Résultats!A15),"",Résultats!A15)</f>
        <v/>
      </c>
      <c r="C2" s="247"/>
      <c r="D2" s="247"/>
      <c r="E2" s="247"/>
      <c r="F2" s="244"/>
      <c r="G2" s="40" t="s">
        <v>2</v>
      </c>
      <c r="H2" s="40"/>
      <c r="I2" s="243" t="str">
        <f>IF(ISBLANK(Résultats!D15),"",Résultats!D15)</f>
        <v/>
      </c>
      <c r="J2" s="244"/>
    </row>
    <row r="3" spans="1:10" ht="15.75" thickBot="1" x14ac:dyDescent="0.3">
      <c r="A3" s="39" t="s">
        <v>3</v>
      </c>
      <c r="B3" s="40"/>
      <c r="C3" s="243" t="str">
        <f>IF(ISBLANK(Résultats!G15),"",Résultats!G15)</f>
        <v/>
      </c>
      <c r="D3" s="247"/>
      <c r="E3" s="247"/>
      <c r="F3" s="244"/>
      <c r="G3" s="263" t="s">
        <v>19</v>
      </c>
      <c r="H3" s="264"/>
      <c r="I3" s="245" t="str">
        <f>IF(ISBLANK(Résultats!F15),"","moins de 21ans")</f>
        <v/>
      </c>
      <c r="J3" s="246"/>
    </row>
    <row r="4" spans="1:10" ht="15.75" thickBot="1" x14ac:dyDescent="0.3">
      <c r="A4" s="39" t="s">
        <v>5</v>
      </c>
      <c r="B4" s="40"/>
      <c r="C4" s="243" t="str">
        <f>IF(ISBLANK(Résultats!C2),"",(Résultats!C2))</f>
        <v/>
      </c>
      <c r="D4" s="247"/>
      <c r="E4" s="247"/>
      <c r="F4" s="244"/>
      <c r="G4" s="40" t="s">
        <v>11</v>
      </c>
      <c r="H4" s="40"/>
      <c r="I4" s="245" t="str">
        <f>IF(ISBLANK(Résultats!J2),"",Résultats!J2)</f>
        <v/>
      </c>
      <c r="J4" s="246"/>
    </row>
    <row r="5" spans="1:10" x14ac:dyDescent="0.25">
      <c r="A5" s="147" t="s">
        <v>0</v>
      </c>
      <c r="B5" s="148"/>
      <c r="C5" s="148"/>
      <c r="D5" s="148"/>
      <c r="E5" s="148"/>
      <c r="F5" s="40"/>
      <c r="G5" s="40"/>
      <c r="H5" s="40"/>
      <c r="I5" s="50"/>
      <c r="J5" s="41"/>
    </row>
    <row r="6" spans="1:10" ht="17.25" x14ac:dyDescent="0.25">
      <c r="A6" s="149" t="s">
        <v>52</v>
      </c>
      <c r="B6" s="148"/>
      <c r="C6" s="148"/>
      <c r="D6" s="148"/>
      <c r="E6" s="148"/>
      <c r="F6" s="40"/>
      <c r="G6" s="40"/>
      <c r="H6" s="40"/>
      <c r="I6" s="40"/>
      <c r="J6" s="41"/>
    </row>
    <row r="7" spans="1:10" ht="17.25" x14ac:dyDescent="0.25">
      <c r="A7" s="149" t="s">
        <v>53</v>
      </c>
      <c r="B7" s="148"/>
      <c r="C7" s="148"/>
      <c r="D7" s="148"/>
      <c r="E7" s="148"/>
      <c r="F7" s="40"/>
      <c r="G7" s="40"/>
      <c r="H7" s="40"/>
      <c r="I7" s="40"/>
      <c r="J7" s="41"/>
    </row>
    <row r="8" spans="1:10" ht="17.25" x14ac:dyDescent="0.25">
      <c r="A8" s="149" t="s">
        <v>54</v>
      </c>
      <c r="B8" s="148"/>
      <c r="C8" s="148"/>
      <c r="D8" s="148"/>
      <c r="E8" s="148"/>
      <c r="F8" s="40"/>
      <c r="G8" s="40"/>
      <c r="H8" s="40"/>
      <c r="I8" s="40"/>
      <c r="J8" s="41"/>
    </row>
    <row r="9" spans="1:10" x14ac:dyDescent="0.25">
      <c r="A9" s="147"/>
      <c r="B9" s="148"/>
      <c r="C9" s="148"/>
      <c r="D9" s="148"/>
      <c r="E9" s="148"/>
      <c r="F9" s="40"/>
      <c r="G9" s="40"/>
      <c r="H9" s="40"/>
      <c r="I9" s="40"/>
      <c r="J9" s="41"/>
    </row>
    <row r="10" spans="1:10" ht="45" x14ac:dyDescent="0.25">
      <c r="A10" s="148"/>
      <c r="B10" s="150" t="s">
        <v>6</v>
      </c>
      <c r="C10" s="151" t="s">
        <v>36</v>
      </c>
      <c r="D10" s="151" t="s">
        <v>37</v>
      </c>
      <c r="E10" s="151" t="s">
        <v>38</v>
      </c>
      <c r="F10" s="43" t="s">
        <v>51</v>
      </c>
      <c r="G10" s="79"/>
      <c r="H10" s="80"/>
      <c r="I10" s="40"/>
      <c r="J10" s="41"/>
    </row>
    <row r="11" spans="1:10" x14ac:dyDescent="0.25">
      <c r="A11" s="40"/>
      <c r="B11" s="44" t="s">
        <v>41</v>
      </c>
      <c r="C11" s="45">
        <f>FigA!G9+FigA!H9</f>
        <v>0</v>
      </c>
      <c r="D11" s="45">
        <f>FigA!I9+FigA!J9</f>
        <v>0</v>
      </c>
      <c r="E11" s="45">
        <f>FigA!K9+FigA!L9</f>
        <v>0</v>
      </c>
      <c r="F11" s="45">
        <f>FigA!M9</f>
        <v>0</v>
      </c>
      <c r="G11" s="81"/>
      <c r="H11" s="82"/>
      <c r="I11" s="40"/>
      <c r="J11" s="41"/>
    </row>
    <row r="12" spans="1:10" x14ac:dyDescent="0.25">
      <c r="A12" s="40"/>
      <c r="B12" s="44" t="s">
        <v>42</v>
      </c>
      <c r="C12" s="45">
        <f>FigB!G$9+FigB!H$9</f>
        <v>0</v>
      </c>
      <c r="D12" s="45">
        <f>FigB!I$9+FigB!J$9</f>
        <v>0</v>
      </c>
      <c r="E12" s="45">
        <f>FigB!K$9+FigB!L$9</f>
        <v>0</v>
      </c>
      <c r="F12" s="45">
        <f>FigB!M9</f>
        <v>0</v>
      </c>
      <c r="G12" s="81"/>
      <c r="H12" s="82"/>
      <c r="I12" s="40"/>
      <c r="J12" s="41"/>
    </row>
    <row r="13" spans="1:10" x14ac:dyDescent="0.25">
      <c r="A13" s="40"/>
      <c r="B13" s="44" t="s">
        <v>43</v>
      </c>
      <c r="C13" s="45">
        <f>FigC!H$3+FigC!I$3+FigC!J$3</f>
        <v>0</v>
      </c>
      <c r="D13" s="45">
        <f>FigC!K$9+FigC!L$9+FigC!M$9</f>
        <v>0</v>
      </c>
      <c r="E13" s="45">
        <f>FigC!N$9+FigC!O$9+FigC!P$9</f>
        <v>0</v>
      </c>
      <c r="F13" s="45">
        <f>FigC!Q9</f>
        <v>0</v>
      </c>
      <c r="G13" s="81"/>
      <c r="H13" s="82"/>
      <c r="I13" s="40"/>
      <c r="J13" s="41"/>
    </row>
    <row r="14" spans="1:10" x14ac:dyDescent="0.25">
      <c r="A14" s="40"/>
      <c r="B14" s="44" t="s">
        <v>44</v>
      </c>
      <c r="C14" s="45">
        <f>FigD!H$9+FigD!I$9+FigD!J$9</f>
        <v>0</v>
      </c>
      <c r="D14" s="45">
        <f>FigD!K$9+FigD!L$9+FigD!M$9</f>
        <v>0</v>
      </c>
      <c r="E14" s="45">
        <f>FigD!N$9+FigD!O$9+FigD!P$9</f>
        <v>0</v>
      </c>
      <c r="F14" s="45">
        <f>FigD!Q9</f>
        <v>0</v>
      </c>
      <c r="G14" s="81"/>
      <c r="H14" s="82"/>
      <c r="I14" s="40"/>
      <c r="J14" s="41"/>
    </row>
    <row r="15" spans="1:10" x14ac:dyDescent="0.25">
      <c r="A15" s="40"/>
      <c r="B15" s="44" t="s">
        <v>45</v>
      </c>
      <c r="C15" s="45">
        <f>FigE!H$9+FigE!I$9+FigE!J$9</f>
        <v>0</v>
      </c>
      <c r="D15" s="45">
        <f>FigE!K$9+FigE!L$9+FigE!M$9</f>
        <v>0</v>
      </c>
      <c r="E15" s="45">
        <f>FigE!N$9+FigE!O$9+FigE!P$9</f>
        <v>0</v>
      </c>
      <c r="F15" s="45">
        <f>FigE!Q9</f>
        <v>0</v>
      </c>
      <c r="G15" s="81"/>
      <c r="H15" s="82"/>
      <c r="I15" s="40"/>
      <c r="J15" s="41"/>
    </row>
    <row r="16" spans="1:10" x14ac:dyDescent="0.25">
      <c r="A16" s="40"/>
      <c r="B16" s="44" t="s">
        <v>46</v>
      </c>
      <c r="C16" s="45">
        <f>FigF!H$9+FigF!I$9+FigF!J$9</f>
        <v>0</v>
      </c>
      <c r="D16" s="45">
        <f>FigF!K$9+FigF!L$9+FigF!M$9</f>
        <v>0</v>
      </c>
      <c r="E16" s="45">
        <f>FigF!N$9+FigF!O$9+FigF!P$9</f>
        <v>0</v>
      </c>
      <c r="F16" s="45">
        <f>FigF!Q9</f>
        <v>0</v>
      </c>
      <c r="G16" s="81"/>
      <c r="H16" s="82"/>
      <c r="I16" s="40"/>
      <c r="J16" s="41"/>
    </row>
    <row r="17" spans="1:10" x14ac:dyDescent="0.25">
      <c r="A17" s="40"/>
      <c r="B17" s="44" t="s">
        <v>47</v>
      </c>
      <c r="C17" s="45">
        <f>FigG!H$9+FigG!I$9+FigG!J$9</f>
        <v>0</v>
      </c>
      <c r="D17" s="45">
        <f>FigG!K$9+FigG!L$9+FigG!M$9</f>
        <v>0</v>
      </c>
      <c r="E17" s="45">
        <f>FigG!N$9+FigG!O$9+FigG!P$9</f>
        <v>0</v>
      </c>
      <c r="F17" s="45">
        <f>FigG!Q9</f>
        <v>0</v>
      </c>
      <c r="G17" s="81"/>
      <c r="H17" s="82"/>
      <c r="I17" s="40"/>
      <c r="J17" s="41"/>
    </row>
    <row r="18" spans="1:10" x14ac:dyDescent="0.25">
      <c r="A18" s="40"/>
      <c r="B18" s="44" t="s">
        <v>48</v>
      </c>
      <c r="C18" s="45">
        <f>FigH!H$9+FigH!I$9+FigH!J$9</f>
        <v>0</v>
      </c>
      <c r="D18" s="45">
        <f>FigH!K$9+FigH!L$9+FigH!M$9</f>
        <v>0</v>
      </c>
      <c r="E18" s="45">
        <f>FigH!N$9+FigH!O$9+FigH!P$9</f>
        <v>0</v>
      </c>
      <c r="F18" s="45">
        <f>FigH!Q9</f>
        <v>0</v>
      </c>
      <c r="G18" s="81"/>
      <c r="H18" s="82"/>
      <c r="I18" s="40"/>
      <c r="J18" s="41"/>
    </row>
    <row r="19" spans="1:10" x14ac:dyDescent="0.25">
      <c r="A19" s="40"/>
      <c r="B19" s="44" t="s">
        <v>49</v>
      </c>
      <c r="C19" s="45">
        <f>FigI!H$9+FigI!I$9+FigI!J$9</f>
        <v>0</v>
      </c>
      <c r="D19" s="45">
        <f>FigI!K$9+FigI!L$9+FigI!M$9</f>
        <v>0</v>
      </c>
      <c r="E19" s="45">
        <f>FigI!N$9+FigI!O$9+FigI!P$9</f>
        <v>0</v>
      </c>
      <c r="F19" s="45">
        <f>FigI!Q9</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59</v>
      </c>
      <c r="F35" s="154">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37" t="str">
        <f>IF(ISBLANK(Résultats!C4),"",Résultats!C4)</f>
        <v/>
      </c>
      <c r="C47" s="238"/>
      <c r="D47" s="239"/>
      <c r="E47" s="40"/>
      <c r="F47" s="228"/>
      <c r="G47" s="229"/>
      <c r="H47" s="230"/>
      <c r="I47" s="40"/>
      <c r="J47" s="41"/>
    </row>
    <row r="48" spans="1:10" x14ac:dyDescent="0.25">
      <c r="A48" s="39"/>
      <c r="B48" s="40"/>
      <c r="C48" s="40"/>
      <c r="D48" s="40"/>
      <c r="E48" s="40"/>
      <c r="F48" s="231"/>
      <c r="G48" s="232"/>
      <c r="H48" s="233"/>
      <c r="I48" s="40"/>
      <c r="J48" s="41"/>
    </row>
    <row r="49" spans="1:10" x14ac:dyDescent="0.25">
      <c r="A49" s="39"/>
      <c r="B49" s="40"/>
      <c r="C49" s="40"/>
      <c r="D49" s="40"/>
      <c r="E49" s="40"/>
      <c r="F49" s="231"/>
      <c r="G49" s="232"/>
      <c r="H49" s="233"/>
      <c r="I49" s="40"/>
      <c r="J49" s="41"/>
    </row>
    <row r="50" spans="1:10" x14ac:dyDescent="0.25">
      <c r="A50" s="39"/>
      <c r="B50" s="40"/>
      <c r="C50" s="40"/>
      <c r="D50" s="40"/>
      <c r="E50" s="40"/>
      <c r="F50" s="231"/>
      <c r="G50" s="232"/>
      <c r="H50" s="233"/>
      <c r="I50" s="40"/>
      <c r="J50" s="41"/>
    </row>
    <row r="51" spans="1:10" ht="15.75" thickBot="1" x14ac:dyDescent="0.3">
      <c r="A51" s="39"/>
      <c r="B51" s="40"/>
      <c r="C51" s="40"/>
      <c r="D51" s="40"/>
      <c r="E51" s="40"/>
      <c r="F51" s="234"/>
      <c r="G51" s="235"/>
      <c r="H51" s="236"/>
      <c r="I51" s="40"/>
      <c r="J51" s="41"/>
    </row>
    <row r="52" spans="1:10" ht="15.75" thickBot="1" x14ac:dyDescent="0.3">
      <c r="A52" s="72" t="s">
        <v>20</v>
      </c>
      <c r="B52" s="47"/>
      <c r="C52" s="47"/>
      <c r="D52" s="47"/>
      <c r="E52" s="47"/>
      <c r="F52" s="47"/>
      <c r="G52" s="47"/>
      <c r="H52" s="47"/>
      <c r="I52" s="47"/>
      <c r="J52" s="48"/>
    </row>
  </sheetData>
  <sheetProtection algorithmName="SHA-512" hashValue="dt6z6zCYWrcMaqzYJxgGf0saYncAFctnaReQxzRSq0YpzrzbqH0esVe6FVvuiZkajsyEVC78c2fIapTUyg5usA==" saltValue="FLIgDW3QibLMX+jcJbN5I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21"/>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0" t="s">
        <v>55</v>
      </c>
      <c r="B1" s="241"/>
      <c r="C1" s="241"/>
      <c r="D1" s="241"/>
      <c r="E1" s="241"/>
      <c r="F1" s="241"/>
      <c r="G1" s="241"/>
      <c r="H1" s="241"/>
      <c r="I1" s="241"/>
      <c r="J1" s="242"/>
    </row>
    <row r="2" spans="1:10" ht="15.75" thickBot="1" x14ac:dyDescent="0.3">
      <c r="A2" s="6" t="s">
        <v>1</v>
      </c>
      <c r="B2" s="243" t="str">
        <f>IF(ISBLANK(Résultats!A16),"",Résultats!A16)</f>
        <v/>
      </c>
      <c r="C2" s="247"/>
      <c r="D2" s="247"/>
      <c r="E2" s="247"/>
      <c r="F2" s="244"/>
      <c r="G2" s="7" t="s">
        <v>2</v>
      </c>
      <c r="H2" s="7"/>
      <c r="I2" s="243" t="str">
        <f>IF(ISBLANK(Résultats!D16),"",Résultats!D16)</f>
        <v/>
      </c>
      <c r="J2" s="244"/>
    </row>
    <row r="3" spans="1:10" ht="15.75" thickBot="1" x14ac:dyDescent="0.3">
      <c r="A3" s="6" t="s">
        <v>3</v>
      </c>
      <c r="B3" s="7"/>
      <c r="C3" s="243" t="str">
        <f>IF(ISBLANK(Résultats!G16),"",Résultats!G16)</f>
        <v/>
      </c>
      <c r="D3" s="247"/>
      <c r="E3" s="247"/>
      <c r="F3" s="244"/>
      <c r="G3" s="248" t="s">
        <v>19</v>
      </c>
      <c r="H3" s="249"/>
      <c r="I3" s="245" t="str">
        <f>IF(ISBLANK(Résultats!F16),"","moins de 21ans")</f>
        <v/>
      </c>
      <c r="J3" s="246"/>
    </row>
    <row r="4" spans="1:10" ht="15.75" thickBot="1" x14ac:dyDescent="0.3">
      <c r="A4" s="6" t="s">
        <v>5</v>
      </c>
      <c r="B4" s="7"/>
      <c r="C4" s="243" t="str">
        <f>IF(ISBLANK(Résultats!C2),"",(Résultats!C2))</f>
        <v/>
      </c>
      <c r="D4" s="247"/>
      <c r="E4" s="247"/>
      <c r="F4" s="244"/>
      <c r="G4" s="7" t="s">
        <v>11</v>
      </c>
      <c r="H4" s="7"/>
      <c r="I4" s="245" t="str">
        <f>IF(ISBLANK(Résultats!J2),"",Résultats!J2)</f>
        <v/>
      </c>
      <c r="J4" s="246"/>
    </row>
    <row r="5" spans="1:10" x14ac:dyDescent="0.25">
      <c r="A5" s="6" t="s">
        <v>0</v>
      </c>
      <c r="B5" s="7"/>
      <c r="C5" s="7"/>
      <c r="D5" s="7"/>
      <c r="E5" s="7"/>
      <c r="F5" s="7"/>
      <c r="G5" s="7"/>
      <c r="H5" s="7"/>
      <c r="I5" s="49"/>
      <c r="J5" s="8"/>
    </row>
    <row r="6" spans="1:10" ht="17.25" x14ac:dyDescent="0.25">
      <c r="A6" s="112" t="s">
        <v>52</v>
      </c>
      <c r="B6" s="7"/>
      <c r="C6" s="7"/>
      <c r="D6" s="7"/>
      <c r="E6" s="7"/>
      <c r="F6" s="7"/>
      <c r="G6" s="7"/>
      <c r="H6" s="7"/>
      <c r="I6" s="7"/>
      <c r="J6" s="8"/>
    </row>
    <row r="7" spans="1:10" ht="17.25" x14ac:dyDescent="0.25">
      <c r="A7" s="112" t="s">
        <v>53</v>
      </c>
      <c r="B7" s="7"/>
      <c r="C7" s="7"/>
      <c r="D7" s="7"/>
      <c r="E7" s="7"/>
      <c r="F7" s="7"/>
      <c r="G7" s="7"/>
      <c r="H7" s="7"/>
      <c r="I7" s="7"/>
      <c r="J7" s="8"/>
    </row>
    <row r="8" spans="1:10" ht="17.25" x14ac:dyDescent="0.25">
      <c r="A8" s="112" t="s">
        <v>54</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36</v>
      </c>
      <c r="D10" s="10" t="s">
        <v>37</v>
      </c>
      <c r="E10" s="10" t="s">
        <v>38</v>
      </c>
      <c r="F10" s="11" t="s">
        <v>51</v>
      </c>
      <c r="G10" s="76"/>
      <c r="H10" s="77"/>
      <c r="I10" s="7"/>
      <c r="J10" s="8"/>
    </row>
    <row r="11" spans="1:10" x14ac:dyDescent="0.25">
      <c r="A11" s="7"/>
      <c r="B11" s="12" t="s">
        <v>41</v>
      </c>
      <c r="C11" s="13">
        <f>FigA!G10+FigA!H10</f>
        <v>0</v>
      </c>
      <c r="D11" s="13">
        <f>FigA!I10+FigA!J10</f>
        <v>0</v>
      </c>
      <c r="E11" s="13">
        <f>FigA!K10+FigA!L10</f>
        <v>0</v>
      </c>
      <c r="F11" s="13">
        <f>FigA!M10</f>
        <v>0</v>
      </c>
      <c r="G11" s="58"/>
      <c r="H11" s="78"/>
      <c r="I11" s="7"/>
      <c r="J11" s="8"/>
    </row>
    <row r="12" spans="1:10" x14ac:dyDescent="0.25">
      <c r="A12" s="7"/>
      <c r="B12" s="12" t="s">
        <v>42</v>
      </c>
      <c r="C12" s="13">
        <f>FigB!G$10+FigB!H$10</f>
        <v>0</v>
      </c>
      <c r="D12" s="13">
        <f>FigB!I$10+FigB!J$10</f>
        <v>0</v>
      </c>
      <c r="E12" s="13">
        <f>FigB!K$10+FigB!L$10</f>
        <v>0</v>
      </c>
      <c r="F12" s="13">
        <f>FigB!M10</f>
        <v>0</v>
      </c>
      <c r="G12" s="58"/>
      <c r="H12" s="78"/>
      <c r="I12" s="7"/>
      <c r="J12" s="8"/>
    </row>
    <row r="13" spans="1:10" x14ac:dyDescent="0.25">
      <c r="A13" s="7"/>
      <c r="B13" s="12" t="s">
        <v>43</v>
      </c>
      <c r="C13" s="13">
        <f>FigC!H$3+FigC!I$3+FigC!J$3</f>
        <v>0</v>
      </c>
      <c r="D13" s="13">
        <f>FigC!K$10+FigC!L$10+FigC!M$10</f>
        <v>0</v>
      </c>
      <c r="E13" s="13">
        <f>FigC!N$10+FigC!O$10+FigC!P$10</f>
        <v>0</v>
      </c>
      <c r="F13" s="13">
        <f>FigC!Q10</f>
        <v>0</v>
      </c>
      <c r="G13" s="58"/>
      <c r="H13" s="78"/>
      <c r="I13" s="7"/>
      <c r="J13" s="8"/>
    </row>
    <row r="14" spans="1:10" x14ac:dyDescent="0.25">
      <c r="A14" s="7"/>
      <c r="B14" s="12" t="s">
        <v>44</v>
      </c>
      <c r="C14" s="13">
        <f>FigD!H$10+FigD!I$10+FigD!J$10</f>
        <v>0</v>
      </c>
      <c r="D14" s="13">
        <f>FigD!K$10+FigD!L$10+FigD!M$10</f>
        <v>0</v>
      </c>
      <c r="E14" s="13">
        <f>FigD!N$10+FigD!O$10+FigD!P$10</f>
        <v>0</v>
      </c>
      <c r="F14" s="13">
        <f>FigD!Q10</f>
        <v>0</v>
      </c>
      <c r="G14" s="58"/>
      <c r="H14" s="78"/>
      <c r="I14" s="7"/>
      <c r="J14" s="8"/>
    </row>
    <row r="15" spans="1:10" x14ac:dyDescent="0.25">
      <c r="A15" s="7"/>
      <c r="B15" s="12" t="s">
        <v>45</v>
      </c>
      <c r="C15" s="13">
        <f>FigE!H$10+FigE!I$10+FigE!J$10</f>
        <v>0</v>
      </c>
      <c r="D15" s="13">
        <f>FigE!K$10+FigE!L$10+FigE!M$10</f>
        <v>0</v>
      </c>
      <c r="E15" s="13">
        <f>FigE!N$10+FigE!O$10+FigE!P$10</f>
        <v>0</v>
      </c>
      <c r="F15" s="13">
        <f>FigE!Q10</f>
        <v>0</v>
      </c>
      <c r="G15" s="58"/>
      <c r="H15" s="78"/>
      <c r="I15" s="7"/>
      <c r="J15" s="8"/>
    </row>
    <row r="16" spans="1:10" x14ac:dyDescent="0.25">
      <c r="A16" s="7"/>
      <c r="B16" s="12" t="s">
        <v>46</v>
      </c>
      <c r="C16" s="13">
        <f>FigF!H$10+FigF!I$10+FigF!J$10</f>
        <v>0</v>
      </c>
      <c r="D16" s="13">
        <f>FigF!K$10+FigF!L$10+FigF!M$10</f>
        <v>0</v>
      </c>
      <c r="E16" s="13">
        <f>FigF!N$10+FigF!O$10+FigF!P$10</f>
        <v>0</v>
      </c>
      <c r="F16" s="13">
        <f>FigF!Q10</f>
        <v>0</v>
      </c>
      <c r="G16" s="58"/>
      <c r="H16" s="78"/>
      <c r="I16" s="7"/>
      <c r="J16" s="8"/>
    </row>
    <row r="17" spans="1:10" x14ac:dyDescent="0.25">
      <c r="A17" s="7"/>
      <c r="B17" s="12" t="s">
        <v>47</v>
      </c>
      <c r="C17" s="13">
        <f>FigG!H$10+FigG!I$10+FigG!J$10</f>
        <v>0</v>
      </c>
      <c r="D17" s="13">
        <f>FigG!K$10+FigG!L$10+FigG!M$10</f>
        <v>0</v>
      </c>
      <c r="E17" s="13">
        <f>FigG!N$10+FigG!O$10+FigG!P$10</f>
        <v>0</v>
      </c>
      <c r="F17" s="13">
        <f>FigG!Q10</f>
        <v>0</v>
      </c>
      <c r="G17" s="58"/>
      <c r="H17" s="78"/>
      <c r="I17" s="7"/>
      <c r="J17" s="8"/>
    </row>
    <row r="18" spans="1:10" x14ac:dyDescent="0.25">
      <c r="A18" s="7"/>
      <c r="B18" s="12" t="s">
        <v>48</v>
      </c>
      <c r="C18" s="13">
        <f>FigH!H$10+FigH!I$10+FigH!J$10</f>
        <v>0</v>
      </c>
      <c r="D18" s="13">
        <f>FigH!K$10+FigH!L$10+FigH!M$10</f>
        <v>0</v>
      </c>
      <c r="E18" s="13">
        <f>FigH!N$10+FigH!O$10+FigH!P$10</f>
        <v>0</v>
      </c>
      <c r="F18" s="13">
        <f>FigH!Q10</f>
        <v>0</v>
      </c>
      <c r="G18" s="58"/>
      <c r="H18" s="78"/>
      <c r="I18" s="7"/>
      <c r="J18" s="8"/>
    </row>
    <row r="19" spans="1:10" x14ac:dyDescent="0.25">
      <c r="A19" s="7"/>
      <c r="B19" s="12" t="s">
        <v>49</v>
      </c>
      <c r="C19" s="13">
        <f>FigI!H$10+FigI!I$10+FigI!J$10</f>
        <v>0</v>
      </c>
      <c r="D19" s="13">
        <f>FigI!K$10+FigI!L$10+FigI!M$10</f>
        <v>0</v>
      </c>
      <c r="E19" s="13">
        <f>FigI!N$10+FigI!O$10+FigI!P$10</f>
        <v>0</v>
      </c>
      <c r="F19" s="13">
        <f>FigI!Q10</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59</v>
      </c>
      <c r="F35" s="153">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37" t="str">
        <f>IF(ISBLANK(Résultats!C4),"",Résultats!C4)</f>
        <v/>
      </c>
      <c r="C47" s="238"/>
      <c r="D47" s="239"/>
      <c r="E47" s="7"/>
      <c r="F47" s="228"/>
      <c r="G47" s="229"/>
      <c r="H47" s="230"/>
      <c r="I47" s="7"/>
      <c r="J47" s="8"/>
    </row>
    <row r="48" spans="1:10" x14ac:dyDescent="0.25">
      <c r="A48" s="6"/>
      <c r="B48" s="7"/>
      <c r="C48" s="7"/>
      <c r="D48" s="7"/>
      <c r="E48" s="7"/>
      <c r="F48" s="231"/>
      <c r="G48" s="232"/>
      <c r="H48" s="233"/>
      <c r="I48" s="7"/>
      <c r="J48" s="8"/>
    </row>
    <row r="49" spans="1:10" x14ac:dyDescent="0.25">
      <c r="A49" s="6"/>
      <c r="B49" s="7"/>
      <c r="C49" s="7"/>
      <c r="D49" s="7"/>
      <c r="E49" s="7"/>
      <c r="F49" s="231"/>
      <c r="G49" s="232"/>
      <c r="H49" s="233"/>
      <c r="I49" s="7"/>
      <c r="J49" s="8"/>
    </row>
    <row r="50" spans="1:10" x14ac:dyDescent="0.25">
      <c r="A50" s="6"/>
      <c r="B50" s="7"/>
      <c r="C50" s="7"/>
      <c r="D50" s="7"/>
      <c r="E50" s="7"/>
      <c r="F50" s="231"/>
      <c r="G50" s="232"/>
      <c r="H50" s="233"/>
      <c r="I50" s="7"/>
      <c r="J50" s="8"/>
    </row>
    <row r="51" spans="1:10" ht="15.75" thickBot="1" x14ac:dyDescent="0.3">
      <c r="A51" s="6"/>
      <c r="B51" s="7"/>
      <c r="C51" s="7"/>
      <c r="D51" s="7"/>
      <c r="E51" s="7"/>
      <c r="F51" s="234"/>
      <c r="G51" s="235"/>
      <c r="H51" s="236"/>
      <c r="I51" s="7"/>
      <c r="J51" s="8"/>
    </row>
    <row r="52" spans="1:10" ht="15.75" thickBot="1" x14ac:dyDescent="0.3">
      <c r="A52" s="71" t="s">
        <v>20</v>
      </c>
      <c r="B52" s="15"/>
      <c r="C52" s="15"/>
      <c r="D52" s="15"/>
      <c r="E52" s="15"/>
      <c r="F52" s="15"/>
      <c r="G52" s="15"/>
      <c r="H52" s="15"/>
      <c r="I52" s="15"/>
      <c r="J52" s="16"/>
    </row>
  </sheetData>
  <sheetProtection algorithmName="SHA-512" hashValue="it6S6MgfJtV5r7foVWJQjah0amXb1VoZzfZBWXcF3RtA23BO4vh6Hfe3XJjmfIiRJubi14374mImfEoMr5PolQ==" saltValue="Cg7tdDmzLee/LAL9jzg/L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22">
    <tabColor rgb="FFFFFF00"/>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55</v>
      </c>
      <c r="B1" s="251"/>
      <c r="C1" s="251"/>
      <c r="D1" s="251"/>
      <c r="E1" s="251"/>
      <c r="F1" s="251"/>
      <c r="G1" s="251"/>
      <c r="H1" s="251"/>
      <c r="I1" s="251"/>
      <c r="J1" s="252"/>
    </row>
    <row r="2" spans="1:10" ht="15.75" thickBot="1" x14ac:dyDescent="0.3">
      <c r="A2" s="17" t="s">
        <v>1</v>
      </c>
      <c r="B2" s="243" t="str">
        <f>IF(ISBLANK(Résultats!A17),"",Résultats!A17)</f>
        <v/>
      </c>
      <c r="C2" s="247"/>
      <c r="D2" s="247"/>
      <c r="E2" s="247"/>
      <c r="F2" s="244"/>
      <c r="G2" s="18" t="s">
        <v>2</v>
      </c>
      <c r="H2" s="18"/>
      <c r="I2" s="243" t="str">
        <f>IF(ISBLANK(Résultats!D17),"",Résultats!D17)</f>
        <v/>
      </c>
      <c r="J2" s="244"/>
    </row>
    <row r="3" spans="1:10" ht="15.75" thickBot="1" x14ac:dyDescent="0.3">
      <c r="A3" s="17" t="s">
        <v>3</v>
      </c>
      <c r="B3" s="18"/>
      <c r="C3" s="243" t="str">
        <f>IF(ISBLANK(Résultats!G17),"",Résultats!G17)</f>
        <v/>
      </c>
      <c r="D3" s="247"/>
      <c r="E3" s="247"/>
      <c r="F3" s="244"/>
      <c r="G3" s="253" t="s">
        <v>19</v>
      </c>
      <c r="H3" s="254"/>
      <c r="I3" s="245" t="str">
        <f>IF(ISBLANK(Résultats!F17),"","moins de 21ans")</f>
        <v/>
      </c>
      <c r="J3" s="246"/>
    </row>
    <row r="4" spans="1:10" ht="15.75" thickBot="1" x14ac:dyDescent="0.3">
      <c r="A4" s="17" t="s">
        <v>5</v>
      </c>
      <c r="B4" s="18"/>
      <c r="C4" s="243" t="str">
        <f>IF(ISBLANK(Résultats!C2),"",(Résultats!C2))</f>
        <v/>
      </c>
      <c r="D4" s="247"/>
      <c r="E4" s="247"/>
      <c r="F4" s="244"/>
      <c r="G4" s="18" t="s">
        <v>11</v>
      </c>
      <c r="H4" s="18"/>
      <c r="I4" s="245" t="str">
        <f>IF(ISBLANK(Résultats!J2),"",Résultats!J2)</f>
        <v/>
      </c>
      <c r="J4" s="246"/>
    </row>
    <row r="5" spans="1:10" x14ac:dyDescent="0.25">
      <c r="A5" s="142" t="s">
        <v>0</v>
      </c>
      <c r="B5" s="143"/>
      <c r="C5" s="143"/>
      <c r="D5" s="143"/>
      <c r="E5" s="143"/>
      <c r="F5" s="18"/>
      <c r="G5" s="18"/>
      <c r="H5" s="18"/>
      <c r="I5" s="52"/>
      <c r="J5" s="19"/>
    </row>
    <row r="6" spans="1:10" ht="17.25" x14ac:dyDescent="0.25">
      <c r="A6" s="144" t="s">
        <v>52</v>
      </c>
      <c r="B6" s="143"/>
      <c r="C6" s="143"/>
      <c r="D6" s="143"/>
      <c r="E6" s="143"/>
      <c r="F6" s="18"/>
      <c r="G6" s="18"/>
      <c r="H6" s="18"/>
      <c r="I6" s="18"/>
      <c r="J6" s="19"/>
    </row>
    <row r="7" spans="1:10" ht="17.25" x14ac:dyDescent="0.25">
      <c r="A7" s="144" t="s">
        <v>53</v>
      </c>
      <c r="B7" s="143"/>
      <c r="C7" s="143"/>
      <c r="D7" s="143"/>
      <c r="E7" s="143"/>
      <c r="F7" s="18"/>
      <c r="G7" s="18"/>
      <c r="H7" s="18"/>
      <c r="I7" s="18"/>
      <c r="J7" s="19"/>
    </row>
    <row r="8" spans="1:10" ht="17.25" x14ac:dyDescent="0.25">
      <c r="A8" s="144" t="s">
        <v>54</v>
      </c>
      <c r="B8" s="143"/>
      <c r="C8" s="143"/>
      <c r="D8" s="143"/>
      <c r="E8" s="143"/>
      <c r="F8" s="18"/>
      <c r="G8" s="18"/>
      <c r="H8" s="18"/>
      <c r="I8" s="18"/>
      <c r="J8" s="19"/>
    </row>
    <row r="9" spans="1:10" x14ac:dyDescent="0.25">
      <c r="A9" s="142"/>
      <c r="B9" s="143"/>
      <c r="C9" s="143"/>
      <c r="D9" s="143"/>
      <c r="E9" s="143"/>
      <c r="F9" s="18"/>
      <c r="G9" s="18"/>
      <c r="H9" s="18"/>
      <c r="I9" s="18"/>
      <c r="J9" s="19"/>
    </row>
    <row r="10" spans="1:10" ht="45" x14ac:dyDescent="0.25">
      <c r="A10" s="143"/>
      <c r="B10" s="145" t="s">
        <v>6</v>
      </c>
      <c r="C10" s="146" t="s">
        <v>36</v>
      </c>
      <c r="D10" s="146" t="s">
        <v>37</v>
      </c>
      <c r="E10" s="146" t="s">
        <v>38</v>
      </c>
      <c r="F10" s="22" t="s">
        <v>51</v>
      </c>
      <c r="G10" s="87"/>
      <c r="H10" s="88"/>
      <c r="I10" s="18"/>
      <c r="J10" s="19"/>
    </row>
    <row r="11" spans="1:10" x14ac:dyDescent="0.25">
      <c r="A11" s="18"/>
      <c r="B11" s="23" t="s">
        <v>41</v>
      </c>
      <c r="C11" s="24">
        <f>FigA!G11+FigA!H11</f>
        <v>0</v>
      </c>
      <c r="D11" s="24">
        <f>FigA!I11+FigA!J11</f>
        <v>0</v>
      </c>
      <c r="E11" s="24">
        <f>FigA!K11+FigA!L11</f>
        <v>0</v>
      </c>
      <c r="F11" s="24">
        <f>FigA!M11</f>
        <v>0</v>
      </c>
      <c r="G11" s="89"/>
      <c r="H11" s="90"/>
      <c r="I11" s="18"/>
      <c r="J11" s="19"/>
    </row>
    <row r="12" spans="1:10" x14ac:dyDescent="0.25">
      <c r="A12" s="18"/>
      <c r="B12" s="23" t="s">
        <v>42</v>
      </c>
      <c r="C12" s="24">
        <f>FigB!G$11+FigB!H$11</f>
        <v>0</v>
      </c>
      <c r="D12" s="24">
        <f>FigB!I$11+FigB!J$11</f>
        <v>0</v>
      </c>
      <c r="E12" s="24">
        <f>FigB!K$11+FigB!L$11</f>
        <v>0</v>
      </c>
      <c r="F12" s="24">
        <f>FigB!M11</f>
        <v>0</v>
      </c>
      <c r="G12" s="89"/>
      <c r="H12" s="90"/>
      <c r="I12" s="18"/>
      <c r="J12" s="19"/>
    </row>
    <row r="13" spans="1:10" x14ac:dyDescent="0.25">
      <c r="A13" s="18"/>
      <c r="B13" s="23" t="s">
        <v>43</v>
      </c>
      <c r="C13" s="24">
        <f>FigC!H$3+FigC!I$3+FigC!J$3</f>
        <v>0</v>
      </c>
      <c r="D13" s="24">
        <f>FigC!K$11+FigC!L$11+FigC!M$11</f>
        <v>0</v>
      </c>
      <c r="E13" s="24">
        <f>FigC!N$11+FigC!O$11+FigC!P$11</f>
        <v>0</v>
      </c>
      <c r="F13" s="24">
        <f>FigC!Q11</f>
        <v>0</v>
      </c>
      <c r="G13" s="89"/>
      <c r="H13" s="90"/>
      <c r="I13" s="18"/>
      <c r="J13" s="19"/>
    </row>
    <row r="14" spans="1:10" x14ac:dyDescent="0.25">
      <c r="A14" s="18"/>
      <c r="B14" s="23" t="s">
        <v>44</v>
      </c>
      <c r="C14" s="24">
        <f>FigD!H$11+FigD!I$11+FigD!J$11</f>
        <v>0</v>
      </c>
      <c r="D14" s="24">
        <f>FigD!K$11+FigD!L$11+FigD!M$11</f>
        <v>0</v>
      </c>
      <c r="E14" s="24">
        <f>FigD!N$11+FigD!O$11+FigD!P$11</f>
        <v>0</v>
      </c>
      <c r="F14" s="24">
        <f>FigD!Q11</f>
        <v>0</v>
      </c>
      <c r="G14" s="89"/>
      <c r="H14" s="90"/>
      <c r="I14" s="18"/>
      <c r="J14" s="19"/>
    </row>
    <row r="15" spans="1:10" x14ac:dyDescent="0.25">
      <c r="A15" s="18"/>
      <c r="B15" s="23" t="s">
        <v>45</v>
      </c>
      <c r="C15" s="24">
        <f>FigE!H$11+FigE!I$11+FigE!J$11</f>
        <v>0</v>
      </c>
      <c r="D15" s="24">
        <f>FigE!K$11+FigE!L$11+FigE!M$11</f>
        <v>0</v>
      </c>
      <c r="E15" s="24">
        <f>FigE!N$11+FigE!O$11+FigE!P$11</f>
        <v>0</v>
      </c>
      <c r="F15" s="24">
        <f>FigE!Q11</f>
        <v>0</v>
      </c>
      <c r="G15" s="89"/>
      <c r="H15" s="90"/>
      <c r="I15" s="18"/>
      <c r="J15" s="19"/>
    </row>
    <row r="16" spans="1:10" x14ac:dyDescent="0.25">
      <c r="A16" s="18"/>
      <c r="B16" s="23" t="s">
        <v>46</v>
      </c>
      <c r="C16" s="24">
        <f>FigF!H$11+FigF!I$11+FigF!J$11</f>
        <v>0</v>
      </c>
      <c r="D16" s="24">
        <f>FigF!K$11+FigF!L$11+FigF!M$11</f>
        <v>0</v>
      </c>
      <c r="E16" s="24">
        <f>FigF!N$11+FigF!O$11+FigF!P$11</f>
        <v>0</v>
      </c>
      <c r="F16" s="24">
        <f>FigF!Q11</f>
        <v>0</v>
      </c>
      <c r="G16" s="89"/>
      <c r="H16" s="90"/>
      <c r="I16" s="18"/>
      <c r="J16" s="19"/>
    </row>
    <row r="17" spans="1:10" x14ac:dyDescent="0.25">
      <c r="A17" s="18"/>
      <c r="B17" s="23" t="s">
        <v>47</v>
      </c>
      <c r="C17" s="24">
        <f>FigG!H$11+FigG!I$11+FigG!J$11</f>
        <v>0</v>
      </c>
      <c r="D17" s="24">
        <f>FigG!K$11+FigG!L$11+FigG!M$11</f>
        <v>0</v>
      </c>
      <c r="E17" s="24">
        <f>FigG!N$11+FigG!O$11+FigG!P$11</f>
        <v>0</v>
      </c>
      <c r="F17" s="24">
        <f>FigG!Q11</f>
        <v>0</v>
      </c>
      <c r="G17" s="89"/>
      <c r="H17" s="90"/>
      <c r="I17" s="18"/>
      <c r="J17" s="19"/>
    </row>
    <row r="18" spans="1:10" x14ac:dyDescent="0.25">
      <c r="A18" s="18"/>
      <c r="B18" s="23" t="s">
        <v>48</v>
      </c>
      <c r="C18" s="24">
        <f>FigH!H$11+FigH!I$11+FigH!J$11</f>
        <v>0</v>
      </c>
      <c r="D18" s="24">
        <f>FigH!K$11+FigH!L$11+FigH!M$11</f>
        <v>0</v>
      </c>
      <c r="E18" s="24">
        <f>FigH!N$11+FigH!O$11+FigH!P$11</f>
        <v>0</v>
      </c>
      <c r="F18" s="24">
        <f>FigH!Q11</f>
        <v>0</v>
      </c>
      <c r="G18" s="89"/>
      <c r="H18" s="90"/>
      <c r="I18" s="18"/>
      <c r="J18" s="19"/>
    </row>
    <row r="19" spans="1:10" x14ac:dyDescent="0.25">
      <c r="A19" s="18"/>
      <c r="B19" s="23" t="s">
        <v>49</v>
      </c>
      <c r="C19" s="24">
        <f>FigI!H$11+FigI!I$11+FigI!J$11</f>
        <v>0</v>
      </c>
      <c r="D19" s="24">
        <f>FigI!K$11+FigI!L$11+FigI!M$11</f>
        <v>0</v>
      </c>
      <c r="E19" s="24">
        <f>FigI!N$11+FigI!O$11+FigI!P$11</f>
        <v>0</v>
      </c>
      <c r="F19" s="24">
        <f>FigI!Q11</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59</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37" t="str">
        <f>IF(ISBLANK(Résultats!C4),"",Résultats!C4)</f>
        <v/>
      </c>
      <c r="C47" s="238"/>
      <c r="D47" s="239"/>
      <c r="E47" s="18"/>
      <c r="F47" s="228"/>
      <c r="G47" s="229"/>
      <c r="H47" s="230"/>
      <c r="I47" s="18"/>
      <c r="J47" s="19"/>
    </row>
    <row r="48" spans="1:10" x14ac:dyDescent="0.25">
      <c r="A48" s="17"/>
      <c r="B48" s="18"/>
      <c r="C48" s="18"/>
      <c r="D48" s="18"/>
      <c r="E48" s="18"/>
      <c r="F48" s="231"/>
      <c r="G48" s="232"/>
      <c r="H48" s="233"/>
      <c r="I48" s="18"/>
      <c r="J48" s="19"/>
    </row>
    <row r="49" spans="1:10" x14ac:dyDescent="0.25">
      <c r="A49" s="17"/>
      <c r="B49" s="18"/>
      <c r="C49" s="18"/>
      <c r="D49" s="18"/>
      <c r="E49" s="18"/>
      <c r="F49" s="231"/>
      <c r="G49" s="232"/>
      <c r="H49" s="233"/>
      <c r="I49" s="18"/>
      <c r="J49" s="19"/>
    </row>
    <row r="50" spans="1:10" x14ac:dyDescent="0.25">
      <c r="A50" s="17"/>
      <c r="B50" s="18"/>
      <c r="C50" s="18"/>
      <c r="D50" s="18"/>
      <c r="E50" s="18"/>
      <c r="F50" s="231"/>
      <c r="G50" s="232"/>
      <c r="H50" s="233"/>
      <c r="I50" s="18"/>
      <c r="J50" s="19"/>
    </row>
    <row r="51" spans="1:10" ht="15.75" thickBot="1" x14ac:dyDescent="0.3">
      <c r="A51" s="17"/>
      <c r="B51" s="18"/>
      <c r="C51" s="18"/>
      <c r="D51" s="18"/>
      <c r="E51" s="18"/>
      <c r="F51" s="234"/>
      <c r="G51" s="235"/>
      <c r="H51" s="236"/>
      <c r="I51" s="18"/>
      <c r="J51" s="19"/>
    </row>
    <row r="52" spans="1:10" ht="15.75" thickBot="1" x14ac:dyDescent="0.3">
      <c r="A52" s="74" t="s">
        <v>20</v>
      </c>
      <c r="B52" s="26"/>
      <c r="C52" s="26"/>
      <c r="D52" s="26"/>
      <c r="E52" s="26"/>
      <c r="F52" s="26"/>
      <c r="G52" s="26"/>
      <c r="H52" s="26"/>
      <c r="I52" s="26"/>
      <c r="J52" s="27"/>
    </row>
  </sheetData>
  <sheetProtection algorithmName="SHA-512" hashValue="/3u0BInGRe4MjexQH5tidxf+1D6fqSOpwqZID1fWokHhNco6OdimIdFvGeDhqPjwGMNSaMgKf619WscvL6+LXA==" saltValue="Hr1NaXNvXlza3Ont+uPTF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23">
    <tabColor theme="9"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55</v>
      </c>
      <c r="B1" s="256"/>
      <c r="C1" s="256"/>
      <c r="D1" s="256"/>
      <c r="E1" s="256"/>
      <c r="F1" s="256"/>
      <c r="G1" s="256"/>
      <c r="H1" s="256"/>
      <c r="I1" s="256"/>
      <c r="J1" s="257"/>
    </row>
    <row r="2" spans="1:10" ht="15.75" thickBot="1" x14ac:dyDescent="0.3">
      <c r="A2" s="28" t="s">
        <v>1</v>
      </c>
      <c r="B2" s="243" t="str">
        <f>IF(ISBLANK(Résultats!A18),"",Résultats!A18)</f>
        <v/>
      </c>
      <c r="C2" s="247"/>
      <c r="D2" s="247"/>
      <c r="E2" s="247"/>
      <c r="F2" s="244"/>
      <c r="G2" s="29" t="s">
        <v>2</v>
      </c>
      <c r="H2" s="29"/>
      <c r="I2" s="243" t="str">
        <f>IF(ISBLANK(Résultats!D18),"",Résultats!D18)</f>
        <v/>
      </c>
      <c r="J2" s="244"/>
    </row>
    <row r="3" spans="1:10" ht="15.75" thickBot="1" x14ac:dyDescent="0.3">
      <c r="A3" s="28" t="s">
        <v>3</v>
      </c>
      <c r="B3" s="29"/>
      <c r="C3" s="243" t="str">
        <f>IF(ISBLANK(Résultats!G18),"",Résultats!G18)</f>
        <v/>
      </c>
      <c r="D3" s="247"/>
      <c r="E3" s="247"/>
      <c r="F3" s="244"/>
      <c r="G3" s="258" t="s">
        <v>19</v>
      </c>
      <c r="H3" s="259"/>
      <c r="I3" s="245" t="str">
        <f>IF(ISBLANK(Résultats!F18),"","moins de 21ans")</f>
        <v/>
      </c>
      <c r="J3" s="246"/>
    </row>
    <row r="4" spans="1:10" ht="15.75" thickBot="1" x14ac:dyDescent="0.3">
      <c r="A4" s="28" t="s">
        <v>5</v>
      </c>
      <c r="B4" s="29"/>
      <c r="C4" s="243" t="str">
        <f>IF(ISBLANK(Résultats!C2),"",(Résultats!C2))</f>
        <v/>
      </c>
      <c r="D4" s="247"/>
      <c r="E4" s="247"/>
      <c r="F4" s="244"/>
      <c r="G4" s="29" t="s">
        <v>11</v>
      </c>
      <c r="H4" s="29"/>
      <c r="I4" s="245" t="str">
        <f>IF(ISBLANK(Résultats!J2),"",Résultats!J2)</f>
        <v/>
      </c>
      <c r="J4" s="246"/>
    </row>
    <row r="5" spans="1:10" x14ac:dyDescent="0.25">
      <c r="A5" s="28" t="s">
        <v>0</v>
      </c>
      <c r="B5" s="29"/>
      <c r="C5" s="29"/>
      <c r="D5" s="29"/>
      <c r="E5" s="29"/>
      <c r="F5" s="29"/>
      <c r="G5" s="29"/>
      <c r="H5" s="29"/>
      <c r="I5" s="51"/>
      <c r="J5" s="30"/>
    </row>
    <row r="6" spans="1:10" ht="17.25" x14ac:dyDescent="0.25">
      <c r="A6" s="139" t="s">
        <v>52</v>
      </c>
      <c r="B6" s="29"/>
      <c r="C6" s="29"/>
      <c r="D6" s="29"/>
      <c r="E6" s="29"/>
      <c r="F6" s="29"/>
      <c r="G6" s="29"/>
      <c r="H6" s="29"/>
      <c r="I6" s="29"/>
      <c r="J6" s="30"/>
    </row>
    <row r="7" spans="1:10" ht="17.25" x14ac:dyDescent="0.25">
      <c r="A7" s="139" t="s">
        <v>53</v>
      </c>
      <c r="B7" s="29"/>
      <c r="C7" s="29"/>
      <c r="D7" s="29"/>
      <c r="E7" s="29"/>
      <c r="F7" s="29"/>
      <c r="G7" s="29"/>
      <c r="H7" s="29"/>
      <c r="I7" s="29"/>
      <c r="J7" s="30"/>
    </row>
    <row r="8" spans="1:10" ht="17.25" x14ac:dyDescent="0.25">
      <c r="A8" s="139" t="s">
        <v>54</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36</v>
      </c>
      <c r="D10" s="32" t="s">
        <v>37</v>
      </c>
      <c r="E10" s="32" t="s">
        <v>38</v>
      </c>
      <c r="F10" s="33" t="s">
        <v>51</v>
      </c>
      <c r="G10" s="83"/>
      <c r="H10" s="84"/>
      <c r="I10" s="29"/>
      <c r="J10" s="30"/>
    </row>
    <row r="11" spans="1:10" x14ac:dyDescent="0.25">
      <c r="A11" s="29"/>
      <c r="B11" s="34" t="s">
        <v>41</v>
      </c>
      <c r="C11" s="35">
        <f>FigA!G12+FigA!H12</f>
        <v>0</v>
      </c>
      <c r="D11" s="35">
        <f>FigA!I12+FigA!J12</f>
        <v>0</v>
      </c>
      <c r="E11" s="35">
        <f>FigA!K12+FigA!L12</f>
        <v>0</v>
      </c>
      <c r="F11" s="35">
        <f>FigA!M12</f>
        <v>0</v>
      </c>
      <c r="G11" s="85"/>
      <c r="H11" s="86"/>
      <c r="I11" s="29"/>
      <c r="J11" s="30"/>
    </row>
    <row r="12" spans="1:10" x14ac:dyDescent="0.25">
      <c r="A12" s="29"/>
      <c r="B12" s="34" t="s">
        <v>42</v>
      </c>
      <c r="C12" s="35">
        <f>FigB!G$12+FigB!H$12</f>
        <v>0</v>
      </c>
      <c r="D12" s="35">
        <f>FigB!I$12+FigB!J$12</f>
        <v>0</v>
      </c>
      <c r="E12" s="35">
        <f>FigB!K$12+FigB!L$12</f>
        <v>0</v>
      </c>
      <c r="F12" s="35">
        <f>FigB!M12</f>
        <v>0</v>
      </c>
      <c r="G12" s="85"/>
      <c r="H12" s="86"/>
      <c r="I12" s="29"/>
      <c r="J12" s="30"/>
    </row>
    <row r="13" spans="1:10" x14ac:dyDescent="0.25">
      <c r="A13" s="29"/>
      <c r="B13" s="34" t="s">
        <v>43</v>
      </c>
      <c r="C13" s="35">
        <f>FigC!H$3+FigC!I$3+FigC!J$3</f>
        <v>0</v>
      </c>
      <c r="D13" s="35">
        <f>FigC!K$12+FigC!L$12+FigC!M$12</f>
        <v>0</v>
      </c>
      <c r="E13" s="35">
        <f>FigC!N$12+FigC!O$12+FigC!P$12</f>
        <v>0</v>
      </c>
      <c r="F13" s="35">
        <f>FigC!Q12</f>
        <v>0</v>
      </c>
      <c r="G13" s="85"/>
      <c r="H13" s="86"/>
      <c r="I13" s="29"/>
      <c r="J13" s="30"/>
    </row>
    <row r="14" spans="1:10" x14ac:dyDescent="0.25">
      <c r="A14" s="29"/>
      <c r="B14" s="34" t="s">
        <v>44</v>
      </c>
      <c r="C14" s="35">
        <f>FigD!H$12+FigD!I$12+FigD!J$12</f>
        <v>0</v>
      </c>
      <c r="D14" s="35">
        <f>FigD!K$12+FigD!L$12+FigD!M$12</f>
        <v>0</v>
      </c>
      <c r="E14" s="35">
        <f>FigD!N$12+FigD!O$12+FigD!P$12</f>
        <v>0</v>
      </c>
      <c r="F14" s="35">
        <f>FigD!Q12</f>
        <v>0</v>
      </c>
      <c r="G14" s="85"/>
      <c r="H14" s="86"/>
      <c r="I14" s="29"/>
      <c r="J14" s="30"/>
    </row>
    <row r="15" spans="1:10" x14ac:dyDescent="0.25">
      <c r="A15" s="29"/>
      <c r="B15" s="34" t="s">
        <v>45</v>
      </c>
      <c r="C15" s="35">
        <f>FigE!H$12+FigE!I$12+FigE!J$12</f>
        <v>0</v>
      </c>
      <c r="D15" s="35">
        <f>FigE!K$12+FigE!L$12+FigE!M$12</f>
        <v>0</v>
      </c>
      <c r="E15" s="35">
        <f>FigE!N$12+FigE!O$12+FigE!P$12</f>
        <v>0</v>
      </c>
      <c r="F15" s="35">
        <f>FigE!Q12</f>
        <v>0</v>
      </c>
      <c r="G15" s="85"/>
      <c r="H15" s="86"/>
      <c r="I15" s="29"/>
      <c r="J15" s="30"/>
    </row>
    <row r="16" spans="1:10" x14ac:dyDescent="0.25">
      <c r="A16" s="29"/>
      <c r="B16" s="34" t="s">
        <v>46</v>
      </c>
      <c r="C16" s="35">
        <f>FigF!H$12+FigF!I$12+FigF!J$12</f>
        <v>0</v>
      </c>
      <c r="D16" s="35">
        <f>FigF!K$12+FigF!L$12+FigF!M$12</f>
        <v>0</v>
      </c>
      <c r="E16" s="35">
        <f>FigF!N$12+FigF!O$12+FigF!P$12</f>
        <v>0</v>
      </c>
      <c r="F16" s="35">
        <f>FigF!Q12</f>
        <v>0</v>
      </c>
      <c r="G16" s="85"/>
      <c r="H16" s="86"/>
      <c r="I16" s="29"/>
      <c r="J16" s="30"/>
    </row>
    <row r="17" spans="1:10" x14ac:dyDescent="0.25">
      <c r="A17" s="29"/>
      <c r="B17" s="34" t="s">
        <v>47</v>
      </c>
      <c r="C17" s="35">
        <f>FigG!H$12+FigG!I$12+FigG!J$12</f>
        <v>0</v>
      </c>
      <c r="D17" s="35">
        <f>FigG!K$12+FigG!L$12+FigG!M$12</f>
        <v>0</v>
      </c>
      <c r="E17" s="35">
        <f>FigG!N$12+FigG!O$12+FigG!P$12</f>
        <v>0</v>
      </c>
      <c r="F17" s="35">
        <f>FigG!Q12</f>
        <v>0</v>
      </c>
      <c r="G17" s="85"/>
      <c r="H17" s="86"/>
      <c r="I17" s="29"/>
      <c r="J17" s="30"/>
    </row>
    <row r="18" spans="1:10" x14ac:dyDescent="0.25">
      <c r="A18" s="29"/>
      <c r="B18" s="34" t="s">
        <v>48</v>
      </c>
      <c r="C18" s="35">
        <f>FigH!H$12+FigH!I$12+FigH!J$12</f>
        <v>0</v>
      </c>
      <c r="D18" s="35">
        <f>FigH!K$12+FigH!L$12+FigH!M$12</f>
        <v>0</v>
      </c>
      <c r="E18" s="35">
        <f>FigH!N$12+FigH!O$12+FigH!P$12</f>
        <v>0</v>
      </c>
      <c r="F18" s="35">
        <f>FigH!Q12</f>
        <v>0</v>
      </c>
      <c r="G18" s="85"/>
      <c r="H18" s="86"/>
      <c r="I18" s="29"/>
      <c r="J18" s="30"/>
    </row>
    <row r="19" spans="1:10" x14ac:dyDescent="0.25">
      <c r="A19" s="29"/>
      <c r="B19" s="34" t="s">
        <v>49</v>
      </c>
      <c r="C19" s="35">
        <f>FigI!H$12+FigI!I$12+FigI!J$12</f>
        <v>0</v>
      </c>
      <c r="D19" s="35">
        <f>FigI!K$12+FigI!L$12+FigI!M$12</f>
        <v>0</v>
      </c>
      <c r="E19" s="35">
        <f>FigI!N$12+FigI!O$12+FigI!P$12</f>
        <v>0</v>
      </c>
      <c r="F19" s="35">
        <f>FigI!Q12</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59</v>
      </c>
      <c r="F35" s="155">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37" t="str">
        <f>IF(ISBLANK(Résultats!C4),"",Résultats!C4)</f>
        <v/>
      </c>
      <c r="C47" s="238"/>
      <c r="D47" s="239"/>
      <c r="E47" s="29"/>
      <c r="F47" s="228"/>
      <c r="G47" s="229"/>
      <c r="H47" s="230"/>
      <c r="I47" s="29"/>
      <c r="J47" s="30"/>
    </row>
    <row r="48" spans="1:10" x14ac:dyDescent="0.25">
      <c r="A48" s="28"/>
      <c r="B48" s="29"/>
      <c r="C48" s="29"/>
      <c r="D48" s="29"/>
      <c r="E48" s="29"/>
      <c r="F48" s="231"/>
      <c r="G48" s="232"/>
      <c r="H48" s="233"/>
      <c r="I48" s="29"/>
      <c r="J48" s="30"/>
    </row>
    <row r="49" spans="1:10" x14ac:dyDescent="0.25">
      <c r="A49" s="28"/>
      <c r="B49" s="29"/>
      <c r="C49" s="29"/>
      <c r="D49" s="29"/>
      <c r="E49" s="29"/>
      <c r="F49" s="231"/>
      <c r="G49" s="232"/>
      <c r="H49" s="233"/>
      <c r="I49" s="29"/>
      <c r="J49" s="30"/>
    </row>
    <row r="50" spans="1:10" x14ac:dyDescent="0.25">
      <c r="A50" s="28"/>
      <c r="B50" s="29"/>
      <c r="C50" s="29"/>
      <c r="D50" s="29"/>
      <c r="E50" s="29"/>
      <c r="F50" s="231"/>
      <c r="G50" s="232"/>
      <c r="H50" s="233"/>
      <c r="I50" s="29"/>
      <c r="J50" s="30"/>
    </row>
    <row r="51" spans="1:10" ht="15.75" thickBot="1" x14ac:dyDescent="0.3">
      <c r="A51" s="28"/>
      <c r="B51" s="29"/>
      <c r="C51" s="29"/>
      <c r="D51" s="29"/>
      <c r="E51" s="29"/>
      <c r="F51" s="234"/>
      <c r="G51" s="235"/>
      <c r="H51" s="236"/>
      <c r="I51" s="29"/>
      <c r="J51" s="30"/>
    </row>
    <row r="52" spans="1:10" ht="15.75" thickBot="1" x14ac:dyDescent="0.3">
      <c r="A52" s="73" t="s">
        <v>20</v>
      </c>
      <c r="B52" s="37"/>
      <c r="C52" s="37"/>
      <c r="D52" s="37"/>
      <c r="E52" s="37"/>
      <c r="F52" s="37"/>
      <c r="G52" s="37"/>
      <c r="H52" s="37"/>
      <c r="I52" s="37"/>
      <c r="J52" s="38"/>
    </row>
  </sheetData>
  <sheetProtection algorithmName="SHA-512" hashValue="zS/P4uUll9slOw1KpXObWk7Zoma3tuIAW7dBe7zsjlCjioI0hYZCJ379vqvh9whBKJSIOw6DKG2llsaZWnzoPQ==" saltValue="JjQ3I5axRsq8+1g83Fkrt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24">
    <tabColor theme="4"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0" t="s">
        <v>55</v>
      </c>
      <c r="B1" s="261"/>
      <c r="C1" s="261"/>
      <c r="D1" s="261"/>
      <c r="E1" s="261"/>
      <c r="F1" s="261"/>
      <c r="G1" s="261"/>
      <c r="H1" s="261"/>
      <c r="I1" s="261"/>
      <c r="J1" s="262"/>
    </row>
    <row r="2" spans="1:10" ht="15.75" thickBot="1" x14ac:dyDescent="0.3">
      <c r="A2" s="39" t="s">
        <v>1</v>
      </c>
      <c r="B2" s="243" t="str">
        <f>IF(ISBLANK(Résultats!A19),"",Résultats!A19)</f>
        <v/>
      </c>
      <c r="C2" s="247"/>
      <c r="D2" s="247"/>
      <c r="E2" s="247"/>
      <c r="F2" s="244"/>
      <c r="G2" s="40" t="s">
        <v>2</v>
      </c>
      <c r="H2" s="40"/>
      <c r="I2" s="243" t="str">
        <f>IF(ISBLANK(Résultats!D19),"",Résultats!D19)</f>
        <v/>
      </c>
      <c r="J2" s="244"/>
    </row>
    <row r="3" spans="1:10" ht="15.75" thickBot="1" x14ac:dyDescent="0.3">
      <c r="A3" s="39" t="s">
        <v>3</v>
      </c>
      <c r="B3" s="40"/>
      <c r="C3" s="243" t="str">
        <f>IF(ISBLANK(Résultats!G19),"",Résultats!G19)</f>
        <v/>
      </c>
      <c r="D3" s="247"/>
      <c r="E3" s="247"/>
      <c r="F3" s="244"/>
      <c r="G3" s="263" t="s">
        <v>19</v>
      </c>
      <c r="H3" s="264"/>
      <c r="I3" s="245" t="str">
        <f>IF(ISBLANK(Résultats!F19),"","moins de 21ans")</f>
        <v/>
      </c>
      <c r="J3" s="246"/>
    </row>
    <row r="4" spans="1:10" ht="15.75" thickBot="1" x14ac:dyDescent="0.3">
      <c r="A4" s="39" t="s">
        <v>5</v>
      </c>
      <c r="B4" s="40"/>
      <c r="C4" s="243" t="str">
        <f>IF(ISBLANK(Résultats!C2),"",(Résultats!C2))</f>
        <v/>
      </c>
      <c r="D4" s="247"/>
      <c r="E4" s="247"/>
      <c r="F4" s="244"/>
      <c r="G4" s="40" t="s">
        <v>11</v>
      </c>
      <c r="H4" s="40"/>
      <c r="I4" s="245" t="str">
        <f>IF(ISBLANK(Résultats!J2),"",Résultats!J2)</f>
        <v/>
      </c>
      <c r="J4" s="246"/>
    </row>
    <row r="5" spans="1:10" x14ac:dyDescent="0.25">
      <c r="A5" s="39" t="s">
        <v>0</v>
      </c>
      <c r="B5" s="40"/>
      <c r="C5" s="40"/>
      <c r="D5" s="40"/>
      <c r="E5" s="40"/>
      <c r="F5" s="40"/>
      <c r="G5" s="40"/>
      <c r="H5" s="40"/>
      <c r="I5" s="50"/>
      <c r="J5" s="41"/>
    </row>
    <row r="6" spans="1:10" ht="17.25" x14ac:dyDescent="0.25">
      <c r="A6" s="140" t="s">
        <v>52</v>
      </c>
      <c r="B6" s="40"/>
      <c r="C6" s="40"/>
      <c r="D6" s="40"/>
      <c r="E6" s="40"/>
      <c r="F6" s="40"/>
      <c r="G6" s="40"/>
      <c r="H6" s="40"/>
      <c r="I6" s="40"/>
      <c r="J6" s="41"/>
    </row>
    <row r="7" spans="1:10" ht="17.25" x14ac:dyDescent="0.25">
      <c r="A7" s="140" t="s">
        <v>53</v>
      </c>
      <c r="B7" s="40"/>
      <c r="C7" s="40"/>
      <c r="D7" s="40"/>
      <c r="E7" s="40"/>
      <c r="F7" s="40"/>
      <c r="G7" s="40"/>
      <c r="H7" s="40"/>
      <c r="I7" s="40"/>
      <c r="J7" s="41"/>
    </row>
    <row r="8" spans="1:10" ht="17.25" x14ac:dyDescent="0.25">
      <c r="A8" s="140" t="s">
        <v>54</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41" t="s">
        <v>36</v>
      </c>
      <c r="D10" s="141" t="s">
        <v>37</v>
      </c>
      <c r="E10" s="141" t="s">
        <v>38</v>
      </c>
      <c r="F10" s="43" t="s">
        <v>51</v>
      </c>
      <c r="G10" s="79"/>
      <c r="H10" s="80"/>
      <c r="I10" s="40"/>
      <c r="J10" s="41"/>
    </row>
    <row r="11" spans="1:10" x14ac:dyDescent="0.25">
      <c r="A11" s="40"/>
      <c r="B11" s="44" t="s">
        <v>41</v>
      </c>
      <c r="C11" s="45">
        <f>FigA!G13+FigA!H13</f>
        <v>0</v>
      </c>
      <c r="D11" s="45">
        <f>FigA!I13+FigA!J13</f>
        <v>0</v>
      </c>
      <c r="E11" s="45">
        <f>FigA!K13+FigA!L13</f>
        <v>0</v>
      </c>
      <c r="F11" s="45">
        <f>FigA!M13</f>
        <v>0</v>
      </c>
      <c r="G11" s="81"/>
      <c r="H11" s="82"/>
      <c r="I11" s="40"/>
      <c r="J11" s="41"/>
    </row>
    <row r="12" spans="1:10" x14ac:dyDescent="0.25">
      <c r="A12" s="40"/>
      <c r="B12" s="44" t="s">
        <v>42</v>
      </c>
      <c r="C12" s="45">
        <f>FigB!G$13+FigB!H$13</f>
        <v>0</v>
      </c>
      <c r="D12" s="45">
        <f>FigB!I$13+FigB!J$13</f>
        <v>0</v>
      </c>
      <c r="E12" s="45">
        <f>FigB!K$13+FigB!L$13</f>
        <v>0</v>
      </c>
      <c r="F12" s="45">
        <f>FigB!M13</f>
        <v>0</v>
      </c>
      <c r="G12" s="81"/>
      <c r="H12" s="82"/>
      <c r="I12" s="40"/>
      <c r="J12" s="41"/>
    </row>
    <row r="13" spans="1:10" x14ac:dyDescent="0.25">
      <c r="A13" s="40"/>
      <c r="B13" s="44" t="s">
        <v>43</v>
      </c>
      <c r="C13" s="45">
        <f>FigC!H$3+FigC!I$3+FigC!J$3</f>
        <v>0</v>
      </c>
      <c r="D13" s="45">
        <f>FigC!K$13+FigC!L$13+FigC!M$13</f>
        <v>0</v>
      </c>
      <c r="E13" s="45">
        <f>FigC!N$13+FigC!O$13+FigC!P$13</f>
        <v>0</v>
      </c>
      <c r="F13" s="45">
        <f>FigC!Q13</f>
        <v>0</v>
      </c>
      <c r="G13" s="81"/>
      <c r="H13" s="82"/>
      <c r="I13" s="40"/>
      <c r="J13" s="41"/>
    </row>
    <row r="14" spans="1:10" x14ac:dyDescent="0.25">
      <c r="A14" s="40"/>
      <c r="B14" s="44" t="s">
        <v>44</v>
      </c>
      <c r="C14" s="45">
        <f>FigD!H$13+FigD!I$13+FigD!J$13</f>
        <v>0</v>
      </c>
      <c r="D14" s="45">
        <f>FigD!K$13+FigD!L$13+FigD!M$13</f>
        <v>0</v>
      </c>
      <c r="E14" s="45">
        <f>FigD!N$13+FigD!O$13+FigD!P$13</f>
        <v>0</v>
      </c>
      <c r="F14" s="45">
        <f>FigD!Q13</f>
        <v>0</v>
      </c>
      <c r="G14" s="81"/>
      <c r="H14" s="82"/>
      <c r="I14" s="40"/>
      <c r="J14" s="41"/>
    </row>
    <row r="15" spans="1:10" x14ac:dyDescent="0.25">
      <c r="A15" s="40"/>
      <c r="B15" s="44" t="s">
        <v>45</v>
      </c>
      <c r="C15" s="45">
        <f>FigE!H$13+FigE!I$13+FigE!J$13</f>
        <v>0</v>
      </c>
      <c r="D15" s="45">
        <f>FigE!K$13+FigE!L$13+FigE!M$13</f>
        <v>0</v>
      </c>
      <c r="E15" s="45">
        <f>FigE!N$13+FigE!O$13+FigE!P$13</f>
        <v>0</v>
      </c>
      <c r="F15" s="45">
        <f>FigE!Q13</f>
        <v>0</v>
      </c>
      <c r="G15" s="81"/>
      <c r="H15" s="82"/>
      <c r="I15" s="40"/>
      <c r="J15" s="41"/>
    </row>
    <row r="16" spans="1:10" x14ac:dyDescent="0.25">
      <c r="A16" s="40"/>
      <c r="B16" s="44" t="s">
        <v>46</v>
      </c>
      <c r="C16" s="45">
        <f>FigF!H$13+FigF!I$13+FigF!J$13</f>
        <v>0</v>
      </c>
      <c r="D16" s="45">
        <f>FigF!K$13+FigF!L$13+FigF!M$13</f>
        <v>0</v>
      </c>
      <c r="E16" s="45">
        <f>FigF!N$13+FigF!O$13+FigF!P$13</f>
        <v>0</v>
      </c>
      <c r="F16" s="45">
        <f>FigF!Q13</f>
        <v>0</v>
      </c>
      <c r="G16" s="81"/>
      <c r="H16" s="82"/>
      <c r="I16" s="40"/>
      <c r="J16" s="41"/>
    </row>
    <row r="17" spans="1:10" x14ac:dyDescent="0.25">
      <c r="A17" s="40"/>
      <c r="B17" s="44" t="s">
        <v>47</v>
      </c>
      <c r="C17" s="45">
        <f>FigG!H$13+FigG!I$13+FigG!J$13</f>
        <v>0</v>
      </c>
      <c r="D17" s="45">
        <f>FigG!K$13+FigG!L$13+FigG!M$13</f>
        <v>0</v>
      </c>
      <c r="E17" s="45">
        <f>FigG!N$13+FigG!O$13+FigG!P$13</f>
        <v>0</v>
      </c>
      <c r="F17" s="45">
        <f>FigG!Q13</f>
        <v>0</v>
      </c>
      <c r="G17" s="81"/>
      <c r="H17" s="82"/>
      <c r="I17" s="40"/>
      <c r="J17" s="41"/>
    </row>
    <row r="18" spans="1:10" x14ac:dyDescent="0.25">
      <c r="A18" s="40"/>
      <c r="B18" s="44" t="s">
        <v>48</v>
      </c>
      <c r="C18" s="45">
        <f>FigH!H$13+FigH!I$13+FigH!J$13</f>
        <v>0</v>
      </c>
      <c r="D18" s="45">
        <f>FigH!K$13+FigH!L$13+FigH!M$13</f>
        <v>0</v>
      </c>
      <c r="E18" s="45">
        <f>FigH!N$13+FigH!O$13+FigH!P$13</f>
        <v>0</v>
      </c>
      <c r="F18" s="45">
        <f>FigH!Q13</f>
        <v>0</v>
      </c>
      <c r="G18" s="81"/>
      <c r="H18" s="82"/>
      <c r="I18" s="40"/>
      <c r="J18" s="41"/>
    </row>
    <row r="19" spans="1:10" x14ac:dyDescent="0.25">
      <c r="A19" s="40"/>
      <c r="B19" s="44" t="s">
        <v>49</v>
      </c>
      <c r="C19" s="45">
        <f>FigI!H$13+FigI!I$13+FigI!J$13</f>
        <v>0</v>
      </c>
      <c r="D19" s="45">
        <f>FigI!K$13+FigI!L$13+FigI!M$13</f>
        <v>0</v>
      </c>
      <c r="E19" s="45">
        <f>FigI!N$13+FigI!O$13+FigI!P$13</f>
        <v>0</v>
      </c>
      <c r="F19" s="45">
        <f>FigI!Q13</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59</v>
      </c>
      <c r="F35" s="154">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37" t="str">
        <f>IF(ISBLANK(Résultats!C4),"",Résultats!C4)</f>
        <v/>
      </c>
      <c r="C47" s="238"/>
      <c r="D47" s="239"/>
      <c r="E47" s="40"/>
      <c r="F47" s="228"/>
      <c r="G47" s="229"/>
      <c r="H47" s="230"/>
      <c r="I47" s="40"/>
      <c r="J47" s="41"/>
    </row>
    <row r="48" spans="1:10" x14ac:dyDescent="0.25">
      <c r="A48" s="39"/>
      <c r="B48" s="40"/>
      <c r="C48" s="40"/>
      <c r="D48" s="40"/>
      <c r="E48" s="40"/>
      <c r="F48" s="231"/>
      <c r="G48" s="232"/>
      <c r="H48" s="233"/>
      <c r="I48" s="40"/>
      <c r="J48" s="41"/>
    </row>
    <row r="49" spans="1:10" x14ac:dyDescent="0.25">
      <c r="A49" s="39"/>
      <c r="B49" s="40"/>
      <c r="C49" s="40"/>
      <c r="D49" s="40"/>
      <c r="E49" s="40"/>
      <c r="F49" s="231"/>
      <c r="G49" s="232"/>
      <c r="H49" s="233"/>
      <c r="I49" s="40"/>
      <c r="J49" s="41"/>
    </row>
    <row r="50" spans="1:10" x14ac:dyDescent="0.25">
      <c r="A50" s="39"/>
      <c r="B50" s="40"/>
      <c r="C50" s="40"/>
      <c r="D50" s="40"/>
      <c r="E50" s="40"/>
      <c r="F50" s="231"/>
      <c r="G50" s="232"/>
      <c r="H50" s="233"/>
      <c r="I50" s="40"/>
      <c r="J50" s="41"/>
    </row>
    <row r="51" spans="1:10" ht="15.75" thickBot="1" x14ac:dyDescent="0.3">
      <c r="A51" s="39"/>
      <c r="B51" s="40"/>
      <c r="C51" s="40"/>
      <c r="D51" s="40"/>
      <c r="E51" s="40"/>
      <c r="F51" s="234"/>
      <c r="G51" s="235"/>
      <c r="H51" s="236"/>
      <c r="I51" s="40"/>
      <c r="J51" s="41"/>
    </row>
    <row r="52" spans="1:10" ht="15.75" thickBot="1" x14ac:dyDescent="0.3">
      <c r="A52" s="72" t="s">
        <v>20</v>
      </c>
      <c r="B52" s="47"/>
      <c r="C52" s="47"/>
      <c r="D52" s="47"/>
      <c r="E52" s="47"/>
      <c r="F52" s="47"/>
      <c r="G52" s="47"/>
      <c r="H52" s="47"/>
      <c r="I52" s="47"/>
      <c r="J52" s="48"/>
    </row>
  </sheetData>
  <sheetProtection algorithmName="SHA-512" hashValue="jgvBiwRA35XIjKRRONWS/4Sl2Mn1zK7o6LwCrsILhNl5d3qNeeTIRVviHvGpxnhvcs3qb9sUbipGB2ureSrW/A==" saltValue="pl570nM/CmPrTm1zz9w/d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25"/>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0" t="s">
        <v>55</v>
      </c>
      <c r="B1" s="241"/>
      <c r="C1" s="241"/>
      <c r="D1" s="241"/>
      <c r="E1" s="241"/>
      <c r="F1" s="241"/>
      <c r="G1" s="241"/>
      <c r="H1" s="241"/>
      <c r="I1" s="241"/>
      <c r="J1" s="242"/>
    </row>
    <row r="2" spans="1:10" ht="15.75" thickBot="1" x14ac:dyDescent="0.3">
      <c r="A2" s="6" t="s">
        <v>1</v>
      </c>
      <c r="B2" s="243" t="str">
        <f>IF(ISBLANK(Résultats!A20),"",Résultats!A20)</f>
        <v/>
      </c>
      <c r="C2" s="247"/>
      <c r="D2" s="247"/>
      <c r="E2" s="247"/>
      <c r="F2" s="244"/>
      <c r="G2" s="7" t="s">
        <v>2</v>
      </c>
      <c r="H2" s="7"/>
      <c r="I2" s="243" t="str">
        <f>IF(ISBLANK(Résultats!D20),"",Résultats!D20)</f>
        <v/>
      </c>
      <c r="J2" s="244"/>
    </row>
    <row r="3" spans="1:10" ht="15.75" thickBot="1" x14ac:dyDescent="0.3">
      <c r="A3" s="6" t="s">
        <v>3</v>
      </c>
      <c r="B3" s="7"/>
      <c r="C3" s="243" t="str">
        <f>IF(ISBLANK(Résultats!G20),"",Résultats!G20)</f>
        <v/>
      </c>
      <c r="D3" s="247"/>
      <c r="E3" s="247"/>
      <c r="F3" s="244"/>
      <c r="G3" s="248" t="s">
        <v>19</v>
      </c>
      <c r="H3" s="249"/>
      <c r="I3" s="245" t="str">
        <f>IF(ISBLANK(Résultats!F20),"","moins de 21ans")</f>
        <v/>
      </c>
      <c r="J3" s="246"/>
    </row>
    <row r="4" spans="1:10" ht="15.75" thickBot="1" x14ac:dyDescent="0.3">
      <c r="A4" s="6" t="s">
        <v>5</v>
      </c>
      <c r="B4" s="7"/>
      <c r="C4" s="243" t="str">
        <f>IF(ISBLANK(Résultats!C2),"",(Résultats!C2))</f>
        <v/>
      </c>
      <c r="D4" s="247"/>
      <c r="E4" s="247"/>
      <c r="F4" s="244"/>
      <c r="G4" s="7" t="s">
        <v>11</v>
      </c>
      <c r="H4" s="7"/>
      <c r="I4" s="245" t="str">
        <f>IF(ISBLANK(Résultats!J2),"",Résultats!J2)</f>
        <v/>
      </c>
      <c r="J4" s="246"/>
    </row>
    <row r="5" spans="1:10" x14ac:dyDescent="0.25">
      <c r="A5" s="6" t="s">
        <v>0</v>
      </c>
      <c r="B5" s="7"/>
      <c r="C5" s="7"/>
      <c r="D5" s="7"/>
      <c r="E5" s="7"/>
      <c r="F5" s="7"/>
      <c r="G5" s="7"/>
      <c r="H5" s="7"/>
      <c r="I5" s="49"/>
      <c r="J5" s="8"/>
    </row>
    <row r="6" spans="1:10" ht="17.25" x14ac:dyDescent="0.25">
      <c r="A6" s="112" t="s">
        <v>52</v>
      </c>
      <c r="B6" s="7"/>
      <c r="C6" s="7"/>
      <c r="D6" s="7"/>
      <c r="E6" s="7"/>
      <c r="F6" s="7"/>
      <c r="G6" s="7"/>
      <c r="H6" s="7"/>
      <c r="I6" s="7"/>
      <c r="J6" s="8"/>
    </row>
    <row r="7" spans="1:10" ht="17.25" x14ac:dyDescent="0.25">
      <c r="A7" s="112" t="s">
        <v>53</v>
      </c>
      <c r="B7" s="7"/>
      <c r="C7" s="7"/>
      <c r="D7" s="7"/>
      <c r="E7" s="7"/>
      <c r="F7" s="7"/>
      <c r="G7" s="7"/>
      <c r="H7" s="7"/>
      <c r="I7" s="7"/>
      <c r="J7" s="8"/>
    </row>
    <row r="8" spans="1:10" ht="17.25" x14ac:dyDescent="0.25">
      <c r="A8" s="112" t="s">
        <v>54</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36</v>
      </c>
      <c r="D10" s="10" t="s">
        <v>37</v>
      </c>
      <c r="E10" s="10" t="s">
        <v>38</v>
      </c>
      <c r="F10" s="11" t="s">
        <v>51</v>
      </c>
      <c r="G10" s="76"/>
      <c r="H10" s="77"/>
      <c r="I10" s="7"/>
      <c r="J10" s="8"/>
    </row>
    <row r="11" spans="1:10" x14ac:dyDescent="0.25">
      <c r="A11" s="7"/>
      <c r="B11" s="12" t="s">
        <v>41</v>
      </c>
      <c r="C11" s="13">
        <f>FigA!G14+FigA!H14</f>
        <v>0</v>
      </c>
      <c r="D11" s="13">
        <f>FigA!I14+FigA!J14</f>
        <v>0</v>
      </c>
      <c r="E11" s="13">
        <f>FigA!K14+FigA!L14</f>
        <v>0</v>
      </c>
      <c r="F11" s="13">
        <f>FigA!M14</f>
        <v>0</v>
      </c>
      <c r="G11" s="58"/>
      <c r="H11" s="78"/>
      <c r="I11" s="7"/>
      <c r="J11" s="8"/>
    </row>
    <row r="12" spans="1:10" x14ac:dyDescent="0.25">
      <c r="A12" s="7"/>
      <c r="B12" s="12" t="s">
        <v>42</v>
      </c>
      <c r="C12" s="13">
        <f>FigB!G$14+FigB!H$14</f>
        <v>0</v>
      </c>
      <c r="D12" s="13">
        <f>FigB!I$14+FigB!J$14</f>
        <v>0</v>
      </c>
      <c r="E12" s="13">
        <f>FigB!K$14+FigB!L$14</f>
        <v>0</v>
      </c>
      <c r="F12" s="13">
        <f>FigB!M14</f>
        <v>0</v>
      </c>
      <c r="G12" s="58"/>
      <c r="H12" s="78"/>
      <c r="I12" s="7"/>
      <c r="J12" s="8"/>
    </row>
    <row r="13" spans="1:10" x14ac:dyDescent="0.25">
      <c r="A13" s="7"/>
      <c r="B13" s="12" t="s">
        <v>43</v>
      </c>
      <c r="C13" s="13">
        <f>FigC!H$3+FigC!I$3+FigC!J$3</f>
        <v>0</v>
      </c>
      <c r="D13" s="13">
        <f>FigC!K$14+FigC!L$14+FigC!M$14</f>
        <v>0</v>
      </c>
      <c r="E13" s="13">
        <f>FigC!N$14+FigC!O$14+FigC!P$14</f>
        <v>0</v>
      </c>
      <c r="F13" s="13">
        <f>FigC!Q14</f>
        <v>0</v>
      </c>
      <c r="G13" s="58"/>
      <c r="H13" s="78"/>
      <c r="I13" s="7"/>
      <c r="J13" s="8"/>
    </row>
    <row r="14" spans="1:10" x14ac:dyDescent="0.25">
      <c r="A14" s="7"/>
      <c r="B14" s="12" t="s">
        <v>44</v>
      </c>
      <c r="C14" s="13">
        <f>FigD!H$14+FigD!I$14+FigD!J$14</f>
        <v>0</v>
      </c>
      <c r="D14" s="13">
        <f>FigD!K$14+FigD!L$14+FigD!M$14</f>
        <v>0</v>
      </c>
      <c r="E14" s="13">
        <f>FigD!N$14+FigD!O$14+FigD!P$14</f>
        <v>0</v>
      </c>
      <c r="F14" s="13">
        <f>FigD!Q14</f>
        <v>0</v>
      </c>
      <c r="G14" s="58"/>
      <c r="H14" s="78"/>
      <c r="I14" s="7"/>
      <c r="J14" s="8"/>
    </row>
    <row r="15" spans="1:10" x14ac:dyDescent="0.25">
      <c r="A15" s="7"/>
      <c r="B15" s="12" t="s">
        <v>45</v>
      </c>
      <c r="C15" s="13">
        <f>FigE!H$14+FigE!I$14+FigE!J$14</f>
        <v>0</v>
      </c>
      <c r="D15" s="13">
        <f>FigE!K$14+FigE!L$14+FigE!M$14</f>
        <v>0</v>
      </c>
      <c r="E15" s="13">
        <f>FigE!N$14+FigE!O$14+FigE!P$14</f>
        <v>0</v>
      </c>
      <c r="F15" s="13">
        <f>FigE!Q14</f>
        <v>0</v>
      </c>
      <c r="G15" s="58"/>
      <c r="H15" s="78"/>
      <c r="I15" s="7"/>
      <c r="J15" s="8"/>
    </row>
    <row r="16" spans="1:10" x14ac:dyDescent="0.25">
      <c r="A16" s="7"/>
      <c r="B16" s="12" t="s">
        <v>46</v>
      </c>
      <c r="C16" s="13">
        <f>FigF!H$14+FigF!I$14+FigF!J$14</f>
        <v>0</v>
      </c>
      <c r="D16" s="13">
        <f>FigF!K$14+FigF!L$14+FigF!M$14</f>
        <v>0</v>
      </c>
      <c r="E16" s="13">
        <f>FigF!N$14+FigF!O$14+FigF!P$14</f>
        <v>0</v>
      </c>
      <c r="F16" s="13">
        <f>FigF!Q14</f>
        <v>0</v>
      </c>
      <c r="G16" s="58"/>
      <c r="H16" s="78"/>
      <c r="I16" s="7"/>
      <c r="J16" s="8"/>
    </row>
    <row r="17" spans="1:10" x14ac:dyDescent="0.25">
      <c r="A17" s="7"/>
      <c r="B17" s="12" t="s">
        <v>47</v>
      </c>
      <c r="C17" s="13">
        <f>FigG!H$14+FigG!I$14+FigG!J$14</f>
        <v>0</v>
      </c>
      <c r="D17" s="13">
        <f>FigG!K$14+FigG!L$14+FigG!M$14</f>
        <v>0</v>
      </c>
      <c r="E17" s="13">
        <f>FigG!N$14+FigG!O$14+FigG!P$14</f>
        <v>0</v>
      </c>
      <c r="F17" s="13">
        <f>FigG!Q14</f>
        <v>0</v>
      </c>
      <c r="G17" s="58"/>
      <c r="H17" s="78"/>
      <c r="I17" s="7"/>
      <c r="J17" s="8"/>
    </row>
    <row r="18" spans="1:10" x14ac:dyDescent="0.25">
      <c r="A18" s="7"/>
      <c r="B18" s="12" t="s">
        <v>48</v>
      </c>
      <c r="C18" s="13">
        <f>FigH!H$14+FigH!I$14+FigH!J$14</f>
        <v>0</v>
      </c>
      <c r="D18" s="13">
        <f>FigH!K$14+FigH!L$14+FigH!M$14</f>
        <v>0</v>
      </c>
      <c r="E18" s="13">
        <f>FigH!N$14+FigH!O$14+FigH!P$14</f>
        <v>0</v>
      </c>
      <c r="F18" s="13">
        <f>FigH!Q14</f>
        <v>0</v>
      </c>
      <c r="G18" s="58"/>
      <c r="H18" s="78"/>
      <c r="I18" s="7"/>
      <c r="J18" s="8"/>
    </row>
    <row r="19" spans="1:10" x14ac:dyDescent="0.25">
      <c r="A19" s="7"/>
      <c r="B19" s="12" t="s">
        <v>49</v>
      </c>
      <c r="C19" s="13">
        <f>FigI!H$14+FigI!I$14+FigI!J$14</f>
        <v>0</v>
      </c>
      <c r="D19" s="13">
        <f>FigI!K$14+FigI!L$14+FigI!M$14</f>
        <v>0</v>
      </c>
      <c r="E19" s="13">
        <f>FigI!N$14+FigI!O$14+FigI!P$14</f>
        <v>0</v>
      </c>
      <c r="F19" s="13">
        <f>FigI!Q14</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59</v>
      </c>
      <c r="F35" s="153">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37" t="str">
        <f>IF(ISBLANK(Résultats!C4),"",Résultats!C4)</f>
        <v/>
      </c>
      <c r="C47" s="238"/>
      <c r="D47" s="239"/>
      <c r="E47" s="7"/>
      <c r="F47" s="228"/>
      <c r="G47" s="229"/>
      <c r="H47" s="230"/>
      <c r="I47" s="7"/>
      <c r="J47" s="8"/>
    </row>
    <row r="48" spans="1:10" x14ac:dyDescent="0.25">
      <c r="A48" s="6"/>
      <c r="B48" s="7"/>
      <c r="C48" s="7"/>
      <c r="D48" s="7"/>
      <c r="E48" s="7"/>
      <c r="F48" s="231"/>
      <c r="G48" s="232"/>
      <c r="H48" s="233"/>
      <c r="I48" s="7"/>
      <c r="J48" s="8"/>
    </row>
    <row r="49" spans="1:10" x14ac:dyDescent="0.25">
      <c r="A49" s="6"/>
      <c r="B49" s="7"/>
      <c r="C49" s="7"/>
      <c r="D49" s="7"/>
      <c r="E49" s="7"/>
      <c r="F49" s="231"/>
      <c r="G49" s="232"/>
      <c r="H49" s="233"/>
      <c r="I49" s="7"/>
      <c r="J49" s="8"/>
    </row>
    <row r="50" spans="1:10" x14ac:dyDescent="0.25">
      <c r="A50" s="6"/>
      <c r="B50" s="7"/>
      <c r="C50" s="7"/>
      <c r="D50" s="7"/>
      <c r="E50" s="7"/>
      <c r="F50" s="231"/>
      <c r="G50" s="232"/>
      <c r="H50" s="233"/>
      <c r="I50" s="7"/>
      <c r="J50" s="8"/>
    </row>
    <row r="51" spans="1:10" ht="15.75" thickBot="1" x14ac:dyDescent="0.3">
      <c r="A51" s="6"/>
      <c r="B51" s="7"/>
      <c r="C51" s="7"/>
      <c r="D51" s="7"/>
      <c r="E51" s="7"/>
      <c r="F51" s="234"/>
      <c r="G51" s="235"/>
      <c r="H51" s="236"/>
      <c r="I51" s="7"/>
      <c r="J51" s="8"/>
    </row>
    <row r="52" spans="1:10" ht="15.75" thickBot="1" x14ac:dyDescent="0.3">
      <c r="A52" s="71" t="s">
        <v>20</v>
      </c>
      <c r="B52" s="15"/>
      <c r="C52" s="15"/>
      <c r="D52" s="15"/>
      <c r="E52" s="15"/>
      <c r="F52" s="15"/>
      <c r="G52" s="15"/>
      <c r="H52" s="15"/>
      <c r="I52" s="15"/>
      <c r="J52" s="16"/>
    </row>
  </sheetData>
  <sheetProtection algorithmName="SHA-512" hashValue="8aYgPKcUjhBECquMQ5pdR+4pYXFgHxv8WiinwQ9yovnnZw0yo0mJbBNBLDC5O2wMW/1mvLgUTN90qhv0JhKo3g==" saltValue="DlOHtV+LYMDkHRs4zsJLM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26">
    <tabColor rgb="FFFFFF00"/>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55</v>
      </c>
      <c r="B1" s="251"/>
      <c r="C1" s="251"/>
      <c r="D1" s="251"/>
      <c r="E1" s="251"/>
      <c r="F1" s="251"/>
      <c r="G1" s="251"/>
      <c r="H1" s="251"/>
      <c r="I1" s="251"/>
      <c r="J1" s="252"/>
    </row>
    <row r="2" spans="1:10" ht="15.75" thickBot="1" x14ac:dyDescent="0.3">
      <c r="A2" s="17" t="s">
        <v>1</v>
      </c>
      <c r="B2" s="243" t="str">
        <f>IF(ISBLANK(Résultats!A21),"",Résultats!A21)</f>
        <v/>
      </c>
      <c r="C2" s="247"/>
      <c r="D2" s="247"/>
      <c r="E2" s="247"/>
      <c r="F2" s="244"/>
      <c r="G2" s="18" t="s">
        <v>2</v>
      </c>
      <c r="H2" s="18"/>
      <c r="I2" s="243" t="str">
        <f>IF(ISBLANK(Résultats!D21),"",Résultats!D21)</f>
        <v/>
      </c>
      <c r="J2" s="244"/>
    </row>
    <row r="3" spans="1:10" ht="15.75" thickBot="1" x14ac:dyDescent="0.3">
      <c r="A3" s="17" t="s">
        <v>3</v>
      </c>
      <c r="B3" s="18"/>
      <c r="C3" s="243" t="str">
        <f>IF(ISBLANK(Résultats!G21),"",Résultats!G21)</f>
        <v/>
      </c>
      <c r="D3" s="247"/>
      <c r="E3" s="247"/>
      <c r="F3" s="244"/>
      <c r="G3" s="253" t="s">
        <v>19</v>
      </c>
      <c r="H3" s="254"/>
      <c r="I3" s="245" t="str">
        <f>IF(ISBLANK(Résultats!F21),"","moins de 21ans")</f>
        <v/>
      </c>
      <c r="J3" s="246"/>
    </row>
    <row r="4" spans="1:10" ht="15.75" thickBot="1" x14ac:dyDescent="0.3">
      <c r="A4" s="17" t="s">
        <v>5</v>
      </c>
      <c r="B4" s="18"/>
      <c r="C4" s="243" t="str">
        <f>IF(ISBLANK(Résultats!C2),"",(Résultats!C2))</f>
        <v/>
      </c>
      <c r="D4" s="247"/>
      <c r="E4" s="247"/>
      <c r="F4" s="244"/>
      <c r="G4" s="18" t="s">
        <v>11</v>
      </c>
      <c r="H4" s="18"/>
      <c r="I4" s="245" t="str">
        <f>IF(ISBLANK(Résultats!J2),"",Résultats!J2)</f>
        <v/>
      </c>
      <c r="J4" s="246"/>
    </row>
    <row r="5" spans="1:10" x14ac:dyDescent="0.25">
      <c r="A5" s="17" t="s">
        <v>0</v>
      </c>
      <c r="B5" s="18"/>
      <c r="C5" s="18"/>
      <c r="D5" s="18"/>
      <c r="E5" s="18"/>
      <c r="F5" s="18"/>
      <c r="G5" s="18"/>
      <c r="H5" s="18"/>
      <c r="I5" s="52"/>
      <c r="J5" s="19"/>
    </row>
    <row r="6" spans="1:10" ht="17.25" x14ac:dyDescent="0.25">
      <c r="A6" s="138" t="s">
        <v>52</v>
      </c>
      <c r="B6" s="18"/>
      <c r="C6" s="18"/>
      <c r="D6" s="18"/>
      <c r="E6" s="18"/>
      <c r="F6" s="18"/>
      <c r="G6" s="18"/>
      <c r="H6" s="18"/>
      <c r="I6" s="18"/>
      <c r="J6" s="19"/>
    </row>
    <row r="7" spans="1:10" ht="17.25" x14ac:dyDescent="0.25">
      <c r="A7" s="138" t="s">
        <v>53</v>
      </c>
      <c r="B7" s="18"/>
      <c r="C7" s="18"/>
      <c r="D7" s="18"/>
      <c r="E7" s="18"/>
      <c r="F7" s="18"/>
      <c r="G7" s="18"/>
      <c r="H7" s="18"/>
      <c r="I7" s="18"/>
      <c r="J7" s="19"/>
    </row>
    <row r="8" spans="1:10" ht="17.25" x14ac:dyDescent="0.25">
      <c r="A8" s="138" t="s">
        <v>54</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6</v>
      </c>
      <c r="C10" s="21" t="s">
        <v>36</v>
      </c>
      <c r="D10" s="21" t="s">
        <v>37</v>
      </c>
      <c r="E10" s="21" t="s">
        <v>38</v>
      </c>
      <c r="F10" s="22" t="s">
        <v>51</v>
      </c>
      <c r="G10" s="87"/>
      <c r="H10" s="88"/>
      <c r="I10" s="18"/>
      <c r="J10" s="19"/>
    </row>
    <row r="11" spans="1:10" x14ac:dyDescent="0.25">
      <c r="A11" s="18"/>
      <c r="B11" s="23" t="s">
        <v>41</v>
      </c>
      <c r="C11" s="24">
        <f>FigA!G15+FigA!H15</f>
        <v>0</v>
      </c>
      <c r="D11" s="24">
        <f>FigA!I15+FigA!J15</f>
        <v>0</v>
      </c>
      <c r="E11" s="24">
        <f>FigA!K15+FigA!L15</f>
        <v>0</v>
      </c>
      <c r="F11" s="24">
        <f>FigA!M15</f>
        <v>0</v>
      </c>
      <c r="G11" s="89"/>
      <c r="H11" s="90"/>
      <c r="I11" s="18"/>
      <c r="J11" s="19"/>
    </row>
    <row r="12" spans="1:10" x14ac:dyDescent="0.25">
      <c r="A12" s="18"/>
      <c r="B12" s="23" t="s">
        <v>42</v>
      </c>
      <c r="C12" s="24">
        <f>FigB!G$15+FigB!H$15</f>
        <v>0</v>
      </c>
      <c r="D12" s="24">
        <f>FigB!I$15+FigB!J$15</f>
        <v>0</v>
      </c>
      <c r="E12" s="24">
        <f>FigB!K$15+FigB!L$15</f>
        <v>0</v>
      </c>
      <c r="F12" s="24">
        <f>FigB!M15</f>
        <v>0</v>
      </c>
      <c r="G12" s="89"/>
      <c r="H12" s="90"/>
      <c r="I12" s="18"/>
      <c r="J12" s="19"/>
    </row>
    <row r="13" spans="1:10" x14ac:dyDescent="0.25">
      <c r="A13" s="18"/>
      <c r="B13" s="23" t="s">
        <v>43</v>
      </c>
      <c r="C13" s="24">
        <f>FigC!H$3+FigC!I$3+FigC!J$3</f>
        <v>0</v>
      </c>
      <c r="D13" s="24">
        <f>FigC!K$15+FigC!L$15+FigC!M$15</f>
        <v>0</v>
      </c>
      <c r="E13" s="24">
        <f>FigC!N$15+FigC!O$15+FigC!P$15</f>
        <v>0</v>
      </c>
      <c r="F13" s="24">
        <f>FigC!Q15</f>
        <v>0</v>
      </c>
      <c r="G13" s="89"/>
      <c r="H13" s="90"/>
      <c r="I13" s="18"/>
      <c r="J13" s="19"/>
    </row>
    <row r="14" spans="1:10" x14ac:dyDescent="0.25">
      <c r="A14" s="18"/>
      <c r="B14" s="23" t="s">
        <v>44</v>
      </c>
      <c r="C14" s="24">
        <f>FigD!H$15+FigD!I$15+FigD!J$15</f>
        <v>0</v>
      </c>
      <c r="D14" s="24">
        <f>FigD!K$15+FigD!L$15+FigD!M$15</f>
        <v>0</v>
      </c>
      <c r="E14" s="24">
        <f>FigD!N$15+FigD!O$15+FigD!P$15</f>
        <v>0</v>
      </c>
      <c r="F14" s="24">
        <f>FigD!Q15</f>
        <v>0</v>
      </c>
      <c r="G14" s="89"/>
      <c r="H14" s="90"/>
      <c r="I14" s="18"/>
      <c r="J14" s="19"/>
    </row>
    <row r="15" spans="1:10" x14ac:dyDescent="0.25">
      <c r="A15" s="18"/>
      <c r="B15" s="23" t="s">
        <v>45</v>
      </c>
      <c r="C15" s="24">
        <f>FigE!H$15+FigE!I$15+FigE!J$15</f>
        <v>0</v>
      </c>
      <c r="D15" s="24">
        <f>FigE!K$15+FigE!L$15+FigE!M$15</f>
        <v>0</v>
      </c>
      <c r="E15" s="24">
        <f>FigE!N$15+FigE!O$15+FigE!P$15</f>
        <v>0</v>
      </c>
      <c r="F15" s="24">
        <f>FigE!Q15</f>
        <v>0</v>
      </c>
      <c r="G15" s="89"/>
      <c r="H15" s="90"/>
      <c r="I15" s="18"/>
      <c r="J15" s="19"/>
    </row>
    <row r="16" spans="1:10" x14ac:dyDescent="0.25">
      <c r="A16" s="18"/>
      <c r="B16" s="23" t="s">
        <v>46</v>
      </c>
      <c r="C16" s="24">
        <f>FigF!H$15+FigF!I$15+FigF!J$15</f>
        <v>0</v>
      </c>
      <c r="D16" s="24">
        <f>FigF!K$15+FigF!L$15+FigF!M$15</f>
        <v>0</v>
      </c>
      <c r="E16" s="24">
        <f>FigF!N$15+FigF!O$15+FigF!P$15</f>
        <v>0</v>
      </c>
      <c r="F16" s="24">
        <f>FigF!Q15</f>
        <v>0</v>
      </c>
      <c r="G16" s="89"/>
      <c r="H16" s="90"/>
      <c r="I16" s="18"/>
      <c r="J16" s="19"/>
    </row>
    <row r="17" spans="1:10" x14ac:dyDescent="0.25">
      <c r="A17" s="18"/>
      <c r="B17" s="23" t="s">
        <v>47</v>
      </c>
      <c r="C17" s="24">
        <f>FigG!H$15+FigG!I$15+FigG!J$15</f>
        <v>0</v>
      </c>
      <c r="D17" s="24">
        <f>FigG!K$15+FigG!L$15+FigG!M$15</f>
        <v>0</v>
      </c>
      <c r="E17" s="24">
        <f>FigG!N$15+FigG!O$15+FigG!P$15</f>
        <v>0</v>
      </c>
      <c r="F17" s="24">
        <f>FigG!Q15</f>
        <v>0</v>
      </c>
      <c r="G17" s="89"/>
      <c r="H17" s="90"/>
      <c r="I17" s="18"/>
      <c r="J17" s="19"/>
    </row>
    <row r="18" spans="1:10" x14ac:dyDescent="0.25">
      <c r="A18" s="18"/>
      <c r="B18" s="23" t="s">
        <v>48</v>
      </c>
      <c r="C18" s="24">
        <f>FigH!H$15+FigH!I$15+FigH!J$15</f>
        <v>0</v>
      </c>
      <c r="D18" s="24">
        <f>FigH!K$15+FigH!L$15+FigH!M$15</f>
        <v>0</v>
      </c>
      <c r="E18" s="24">
        <f>FigH!N$15+FigH!O$15+FigH!P$15</f>
        <v>0</v>
      </c>
      <c r="F18" s="24">
        <f>FigH!Q15</f>
        <v>0</v>
      </c>
      <c r="G18" s="89"/>
      <c r="H18" s="90"/>
      <c r="I18" s="18"/>
      <c r="J18" s="19"/>
    </row>
    <row r="19" spans="1:10" x14ac:dyDescent="0.25">
      <c r="A19" s="18"/>
      <c r="B19" s="23" t="s">
        <v>49</v>
      </c>
      <c r="C19" s="24">
        <f>FigI!H$15+FigI!I$15+FigI!J$15</f>
        <v>0</v>
      </c>
      <c r="D19" s="24">
        <f>FigI!K$15+FigI!L$15+FigI!M$15</f>
        <v>0</v>
      </c>
      <c r="E19" s="24">
        <f>FigI!N$15+FigI!O$15+FigI!P$15</f>
        <v>0</v>
      </c>
      <c r="F19" s="24">
        <f>FigI!Q15</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59</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37" t="str">
        <f>IF(ISBLANK(Résultats!C4),"",Résultats!C4)</f>
        <v/>
      </c>
      <c r="C47" s="238"/>
      <c r="D47" s="239"/>
      <c r="E47" s="18"/>
      <c r="F47" s="228"/>
      <c r="G47" s="229"/>
      <c r="H47" s="230"/>
      <c r="I47" s="18"/>
      <c r="J47" s="19"/>
    </row>
    <row r="48" spans="1:10" x14ac:dyDescent="0.25">
      <c r="A48" s="17"/>
      <c r="B48" s="18"/>
      <c r="C48" s="18"/>
      <c r="D48" s="18"/>
      <c r="E48" s="18"/>
      <c r="F48" s="231"/>
      <c r="G48" s="232"/>
      <c r="H48" s="233"/>
      <c r="I48" s="18"/>
      <c r="J48" s="19"/>
    </row>
    <row r="49" spans="1:10" x14ac:dyDescent="0.25">
      <c r="A49" s="17"/>
      <c r="B49" s="18"/>
      <c r="C49" s="18"/>
      <c r="D49" s="18"/>
      <c r="E49" s="18"/>
      <c r="F49" s="231"/>
      <c r="G49" s="232"/>
      <c r="H49" s="233"/>
      <c r="I49" s="18"/>
      <c r="J49" s="19"/>
    </row>
    <row r="50" spans="1:10" x14ac:dyDescent="0.25">
      <c r="A50" s="17"/>
      <c r="B50" s="18"/>
      <c r="C50" s="18"/>
      <c r="D50" s="18"/>
      <c r="E50" s="18"/>
      <c r="F50" s="231"/>
      <c r="G50" s="232"/>
      <c r="H50" s="233"/>
      <c r="I50" s="18"/>
      <c r="J50" s="19"/>
    </row>
    <row r="51" spans="1:10" ht="15.75" thickBot="1" x14ac:dyDescent="0.3">
      <c r="A51" s="17"/>
      <c r="B51" s="18"/>
      <c r="C51" s="18"/>
      <c r="D51" s="18"/>
      <c r="E51" s="18"/>
      <c r="F51" s="234"/>
      <c r="G51" s="235"/>
      <c r="H51" s="236"/>
      <c r="I51" s="18"/>
      <c r="J51" s="19"/>
    </row>
    <row r="52" spans="1:10" ht="15.75" thickBot="1" x14ac:dyDescent="0.3">
      <c r="A52" s="74" t="s">
        <v>20</v>
      </c>
      <c r="B52" s="26"/>
      <c r="C52" s="26"/>
      <c r="D52" s="26"/>
      <c r="E52" s="26"/>
      <c r="F52" s="26"/>
      <c r="G52" s="26"/>
      <c r="H52" s="26"/>
      <c r="I52" s="26"/>
      <c r="J52" s="27"/>
    </row>
  </sheetData>
  <sheetProtection algorithmName="SHA-512" hashValue="mddhQNX4dHeuFnFW7geC87EZAQcaddeK9cAdd658IR7YugHkAheosDtjGGpl67QZLfiYzCNVGsMhyUtE7dvsWA==" saltValue="Q9IjB6jP23X22IZ0T222Z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27">
    <tabColor theme="9"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55</v>
      </c>
      <c r="B1" s="256"/>
      <c r="C1" s="256"/>
      <c r="D1" s="256"/>
      <c r="E1" s="256"/>
      <c r="F1" s="256"/>
      <c r="G1" s="256"/>
      <c r="H1" s="256"/>
      <c r="I1" s="256"/>
      <c r="J1" s="257"/>
    </row>
    <row r="2" spans="1:10" ht="15.75" thickBot="1" x14ac:dyDescent="0.3">
      <c r="A2" s="28" t="s">
        <v>1</v>
      </c>
      <c r="B2" s="243" t="str">
        <f>IF(ISBLANK(Résultats!A22),"",Résultats!A22)</f>
        <v/>
      </c>
      <c r="C2" s="247"/>
      <c r="D2" s="247"/>
      <c r="E2" s="247"/>
      <c r="F2" s="244"/>
      <c r="G2" s="29" t="s">
        <v>2</v>
      </c>
      <c r="H2" s="29"/>
      <c r="I2" s="243" t="str">
        <f>IF(ISBLANK(Résultats!D22),"",Résultats!D22)</f>
        <v/>
      </c>
      <c r="J2" s="244"/>
    </row>
    <row r="3" spans="1:10" ht="15.75" thickBot="1" x14ac:dyDescent="0.3">
      <c r="A3" s="28" t="s">
        <v>3</v>
      </c>
      <c r="B3" s="29"/>
      <c r="C3" s="243" t="str">
        <f>IF(ISBLANK(Résultats!G22),"",Résultats!G22)</f>
        <v/>
      </c>
      <c r="D3" s="247"/>
      <c r="E3" s="247"/>
      <c r="F3" s="244"/>
      <c r="G3" s="258" t="s">
        <v>19</v>
      </c>
      <c r="H3" s="259"/>
      <c r="I3" s="245" t="str">
        <f>IF(ISBLANK(Résultats!F22),"","moins de 21ans")</f>
        <v/>
      </c>
      <c r="J3" s="246"/>
    </row>
    <row r="4" spans="1:10" ht="15.75" thickBot="1" x14ac:dyDescent="0.3">
      <c r="A4" s="28" t="s">
        <v>5</v>
      </c>
      <c r="B4" s="29"/>
      <c r="C4" s="243" t="str">
        <f>IF(ISBLANK(Résultats!C2),"",(Résultats!C2))</f>
        <v/>
      </c>
      <c r="D4" s="247"/>
      <c r="E4" s="247"/>
      <c r="F4" s="244"/>
      <c r="G4" s="29" t="s">
        <v>11</v>
      </c>
      <c r="H4" s="29"/>
      <c r="I4" s="245" t="str">
        <f>IF(ISBLANK(Résultats!J2),"",Résultats!J2)</f>
        <v/>
      </c>
      <c r="J4" s="246"/>
    </row>
    <row r="5" spans="1:10" x14ac:dyDescent="0.25">
      <c r="A5" s="28" t="s">
        <v>0</v>
      </c>
      <c r="B5" s="29"/>
      <c r="C5" s="29"/>
      <c r="D5" s="29"/>
      <c r="E5" s="29"/>
      <c r="F5" s="29"/>
      <c r="G5" s="29"/>
      <c r="H5" s="29"/>
      <c r="I5" s="51"/>
      <c r="J5" s="30"/>
    </row>
    <row r="6" spans="1:10" ht="17.25" x14ac:dyDescent="0.25">
      <c r="A6" s="139" t="s">
        <v>52</v>
      </c>
      <c r="B6" s="29"/>
      <c r="C6" s="29"/>
      <c r="D6" s="29"/>
      <c r="E6" s="29"/>
      <c r="F6" s="29"/>
      <c r="G6" s="29"/>
      <c r="H6" s="29"/>
      <c r="I6" s="29"/>
      <c r="J6" s="30"/>
    </row>
    <row r="7" spans="1:10" ht="17.25" x14ac:dyDescent="0.25">
      <c r="A7" s="139" t="s">
        <v>53</v>
      </c>
      <c r="B7" s="29"/>
      <c r="C7" s="29"/>
      <c r="D7" s="29"/>
      <c r="E7" s="29"/>
      <c r="F7" s="29"/>
      <c r="G7" s="29"/>
      <c r="H7" s="29"/>
      <c r="I7" s="29"/>
      <c r="J7" s="30"/>
    </row>
    <row r="8" spans="1:10" ht="17.25" x14ac:dyDescent="0.25">
      <c r="A8" s="139" t="s">
        <v>54</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36</v>
      </c>
      <c r="D10" s="32" t="s">
        <v>37</v>
      </c>
      <c r="E10" s="32" t="s">
        <v>38</v>
      </c>
      <c r="F10" s="33" t="s">
        <v>51</v>
      </c>
      <c r="G10" s="83"/>
      <c r="H10" s="84"/>
      <c r="I10" s="29"/>
      <c r="J10" s="30"/>
    </row>
    <row r="11" spans="1:10" x14ac:dyDescent="0.25">
      <c r="A11" s="29"/>
      <c r="B11" s="34" t="s">
        <v>41</v>
      </c>
      <c r="C11" s="35">
        <f>FigA!G16+FigA!H16</f>
        <v>0</v>
      </c>
      <c r="D11" s="35">
        <f>FigA!I16+FigA!J16</f>
        <v>0</v>
      </c>
      <c r="E11" s="35">
        <f>FigA!K16+FigA!L16</f>
        <v>0</v>
      </c>
      <c r="F11" s="35">
        <f>FigA!M16</f>
        <v>0</v>
      </c>
      <c r="G11" s="85"/>
      <c r="H11" s="86"/>
      <c r="I11" s="29"/>
      <c r="J11" s="30"/>
    </row>
    <row r="12" spans="1:10" x14ac:dyDescent="0.25">
      <c r="A12" s="29"/>
      <c r="B12" s="34" t="s">
        <v>42</v>
      </c>
      <c r="C12" s="35">
        <f>FigB!G$16+FigB!H$16</f>
        <v>0</v>
      </c>
      <c r="D12" s="35">
        <f>FigB!I$16+FigB!J$16</f>
        <v>0</v>
      </c>
      <c r="E12" s="35">
        <f>FigB!K$16+FigB!L$16</f>
        <v>0</v>
      </c>
      <c r="F12" s="35">
        <f>FigB!M16</f>
        <v>0</v>
      </c>
      <c r="G12" s="85"/>
      <c r="H12" s="86"/>
      <c r="I12" s="29"/>
      <c r="J12" s="30"/>
    </row>
    <row r="13" spans="1:10" x14ac:dyDescent="0.25">
      <c r="A13" s="29"/>
      <c r="B13" s="34" t="s">
        <v>43</v>
      </c>
      <c r="C13" s="35">
        <f>FigC!H$3+FigC!I$3+FigC!J$3</f>
        <v>0</v>
      </c>
      <c r="D13" s="35">
        <f>FigC!K$16+FigC!L$16+FigC!M$16</f>
        <v>0</v>
      </c>
      <c r="E13" s="35">
        <f>FigC!N$16+FigC!O$16+FigC!P$16</f>
        <v>0</v>
      </c>
      <c r="F13" s="35">
        <f>FigC!Q16</f>
        <v>0</v>
      </c>
      <c r="G13" s="85"/>
      <c r="H13" s="86"/>
      <c r="I13" s="29"/>
      <c r="J13" s="30"/>
    </row>
    <row r="14" spans="1:10" x14ac:dyDescent="0.25">
      <c r="A14" s="29"/>
      <c r="B14" s="34" t="s">
        <v>44</v>
      </c>
      <c r="C14" s="35">
        <f>FigD!H$16+FigD!I$16+FigD!J$16</f>
        <v>0</v>
      </c>
      <c r="D14" s="35">
        <f>FigD!K$16+FigD!L$16+FigD!M$16</f>
        <v>0</v>
      </c>
      <c r="E14" s="35">
        <f>FigD!N$16+FigD!O$16+FigD!P$16</f>
        <v>0</v>
      </c>
      <c r="F14" s="35">
        <f>FigD!Q16</f>
        <v>0</v>
      </c>
      <c r="G14" s="85"/>
      <c r="H14" s="86"/>
      <c r="I14" s="29"/>
      <c r="J14" s="30"/>
    </row>
    <row r="15" spans="1:10" x14ac:dyDescent="0.25">
      <c r="A15" s="29"/>
      <c r="B15" s="34" t="s">
        <v>45</v>
      </c>
      <c r="C15" s="35">
        <f>FigE!H$16+FigE!I$16+FigE!J$16</f>
        <v>0</v>
      </c>
      <c r="D15" s="35">
        <f>FigE!K$16+FigE!L$16+FigE!M$16</f>
        <v>0</v>
      </c>
      <c r="E15" s="35">
        <f>FigE!N$16+FigE!O$16+FigE!P$16</f>
        <v>0</v>
      </c>
      <c r="F15" s="35">
        <f>FigE!Q16</f>
        <v>0</v>
      </c>
      <c r="G15" s="85"/>
      <c r="H15" s="86"/>
      <c r="I15" s="29"/>
      <c r="J15" s="30"/>
    </row>
    <row r="16" spans="1:10" x14ac:dyDescent="0.25">
      <c r="A16" s="29"/>
      <c r="B16" s="34" t="s">
        <v>46</v>
      </c>
      <c r="C16" s="35">
        <f>FigF!H$16+FigF!I$16+FigF!J$16</f>
        <v>0</v>
      </c>
      <c r="D16" s="35">
        <f>FigF!K$16+FigF!L$16+FigF!M$16</f>
        <v>0</v>
      </c>
      <c r="E16" s="35">
        <f>FigF!N$16+FigF!O$16+FigF!P$16</f>
        <v>0</v>
      </c>
      <c r="F16" s="35">
        <f>FigF!Q16</f>
        <v>0</v>
      </c>
      <c r="G16" s="85"/>
      <c r="H16" s="86"/>
      <c r="I16" s="29"/>
      <c r="J16" s="30"/>
    </row>
    <row r="17" spans="1:10" x14ac:dyDescent="0.25">
      <c r="A17" s="29"/>
      <c r="B17" s="34" t="s">
        <v>47</v>
      </c>
      <c r="C17" s="35">
        <f>FigG!H$16+FigG!I$16+FigG!J$16</f>
        <v>0</v>
      </c>
      <c r="D17" s="35">
        <f>FigG!K$16+FigG!L$16+FigG!M$16</f>
        <v>0</v>
      </c>
      <c r="E17" s="35">
        <f>FigG!N$16+FigG!O$16+FigG!P$16</f>
        <v>0</v>
      </c>
      <c r="F17" s="35">
        <f>FigG!Q16</f>
        <v>0</v>
      </c>
      <c r="G17" s="85"/>
      <c r="H17" s="86"/>
      <c r="I17" s="29"/>
      <c r="J17" s="30"/>
    </row>
    <row r="18" spans="1:10" x14ac:dyDescent="0.25">
      <c r="A18" s="29"/>
      <c r="B18" s="34" t="s">
        <v>48</v>
      </c>
      <c r="C18" s="35">
        <f>FigH!H$16+FigH!I$16+FigH!J$16</f>
        <v>0</v>
      </c>
      <c r="D18" s="35">
        <f>FigH!K$16+FigH!L$16+FigH!M$16</f>
        <v>0</v>
      </c>
      <c r="E18" s="35">
        <f>FigH!N$16+FigH!O$16+FigH!P$16</f>
        <v>0</v>
      </c>
      <c r="F18" s="35">
        <f>FigH!Q16</f>
        <v>0</v>
      </c>
      <c r="G18" s="85"/>
      <c r="H18" s="86"/>
      <c r="I18" s="29"/>
      <c r="J18" s="30"/>
    </row>
    <row r="19" spans="1:10" x14ac:dyDescent="0.25">
      <c r="A19" s="29"/>
      <c r="B19" s="34" t="s">
        <v>49</v>
      </c>
      <c r="C19" s="35">
        <f>FigI!H$16+FigI!I$16+FigI!J$16</f>
        <v>0</v>
      </c>
      <c r="D19" s="35">
        <f>FigI!K$16+FigI!L$16+FigI!M$16</f>
        <v>0</v>
      </c>
      <c r="E19" s="35">
        <f>FigI!N$16+FigI!O$16+FigI!P$16</f>
        <v>0</v>
      </c>
      <c r="F19" s="35">
        <f>FigI!Q16</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59</v>
      </c>
      <c r="F35" s="155">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37" t="str">
        <f>IF(ISBLANK(Résultats!C4),"",Résultats!C4)</f>
        <v/>
      </c>
      <c r="C47" s="238"/>
      <c r="D47" s="239"/>
      <c r="E47" s="29"/>
      <c r="F47" s="228"/>
      <c r="G47" s="229"/>
      <c r="H47" s="230"/>
      <c r="I47" s="29"/>
      <c r="J47" s="30"/>
    </row>
    <row r="48" spans="1:10" x14ac:dyDescent="0.25">
      <c r="A48" s="28"/>
      <c r="B48" s="29"/>
      <c r="C48" s="29"/>
      <c r="D48" s="29"/>
      <c r="E48" s="29"/>
      <c r="F48" s="231"/>
      <c r="G48" s="232"/>
      <c r="H48" s="233"/>
      <c r="I48" s="29"/>
      <c r="J48" s="30"/>
    </row>
    <row r="49" spans="1:10" x14ac:dyDescent="0.25">
      <c r="A49" s="28"/>
      <c r="B49" s="29"/>
      <c r="C49" s="29"/>
      <c r="D49" s="29"/>
      <c r="E49" s="29"/>
      <c r="F49" s="231"/>
      <c r="G49" s="232"/>
      <c r="H49" s="233"/>
      <c r="I49" s="29"/>
      <c r="J49" s="30"/>
    </row>
    <row r="50" spans="1:10" x14ac:dyDescent="0.25">
      <c r="A50" s="28"/>
      <c r="B50" s="29"/>
      <c r="C50" s="29"/>
      <c r="D50" s="29"/>
      <c r="E50" s="29"/>
      <c r="F50" s="231"/>
      <c r="G50" s="232"/>
      <c r="H50" s="233"/>
      <c r="I50" s="29"/>
      <c r="J50" s="30"/>
    </row>
    <row r="51" spans="1:10" ht="15.75" thickBot="1" x14ac:dyDescent="0.3">
      <c r="A51" s="28"/>
      <c r="B51" s="29"/>
      <c r="C51" s="29"/>
      <c r="D51" s="29"/>
      <c r="E51" s="29"/>
      <c r="F51" s="234"/>
      <c r="G51" s="235"/>
      <c r="H51" s="236"/>
      <c r="I51" s="29"/>
      <c r="J51" s="30"/>
    </row>
    <row r="52" spans="1:10" ht="15.75" thickBot="1" x14ac:dyDescent="0.3">
      <c r="A52" s="73" t="s">
        <v>20</v>
      </c>
      <c r="B52" s="37"/>
      <c r="C52" s="37"/>
      <c r="D52" s="37"/>
      <c r="E52" s="37"/>
      <c r="F52" s="37"/>
      <c r="G52" s="37"/>
      <c r="H52" s="37"/>
      <c r="I52" s="37"/>
      <c r="J52" s="38"/>
    </row>
  </sheetData>
  <sheetProtection algorithmName="SHA-512" hashValue="4Xe+k3r2z1ptc7BDaheAgsSUmvmAefOOgd46IdBIbiaIMzWGr/U2Aa95VW9kgxGljxGuyrRmIDbiB5lDGABR4g==" saltValue="8pSXVdJjbWeTe5Bls/Y55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28">
    <tabColor theme="4"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0" t="s">
        <v>55</v>
      </c>
      <c r="B1" s="261"/>
      <c r="C1" s="261"/>
      <c r="D1" s="261"/>
      <c r="E1" s="261"/>
      <c r="F1" s="261"/>
      <c r="G1" s="261"/>
      <c r="H1" s="261"/>
      <c r="I1" s="261"/>
      <c r="J1" s="262"/>
    </row>
    <row r="2" spans="1:10" ht="15.75" thickBot="1" x14ac:dyDescent="0.3">
      <c r="A2" s="39" t="s">
        <v>1</v>
      </c>
      <c r="B2" s="243" t="str">
        <f>IF(ISBLANK(Résultats!A23),"",Résultats!A23)</f>
        <v/>
      </c>
      <c r="C2" s="247"/>
      <c r="D2" s="247"/>
      <c r="E2" s="247"/>
      <c r="F2" s="244"/>
      <c r="G2" s="40" t="s">
        <v>2</v>
      </c>
      <c r="H2" s="40"/>
      <c r="I2" s="243" t="str">
        <f>IF(ISBLANK(Résultats!D23),"",Résultats!D23)</f>
        <v/>
      </c>
      <c r="J2" s="244"/>
    </row>
    <row r="3" spans="1:10" ht="15.75" thickBot="1" x14ac:dyDescent="0.3">
      <c r="A3" s="39" t="s">
        <v>3</v>
      </c>
      <c r="B3" s="40"/>
      <c r="C3" s="243" t="str">
        <f>IF(ISBLANK(Résultats!G23),"",Résultats!G23)</f>
        <v/>
      </c>
      <c r="D3" s="247"/>
      <c r="E3" s="247"/>
      <c r="F3" s="244"/>
      <c r="G3" s="263" t="s">
        <v>19</v>
      </c>
      <c r="H3" s="264"/>
      <c r="I3" s="245" t="str">
        <f>IF(ISBLANK(Résultats!F23),"","moins de 21ans")</f>
        <v/>
      </c>
      <c r="J3" s="246"/>
    </row>
    <row r="4" spans="1:10" ht="15.75" thickBot="1" x14ac:dyDescent="0.3">
      <c r="A4" s="39" t="s">
        <v>5</v>
      </c>
      <c r="B4" s="40"/>
      <c r="C4" s="243" t="str">
        <f>IF(ISBLANK(Résultats!C2),"",(Résultats!C2))</f>
        <v/>
      </c>
      <c r="D4" s="247"/>
      <c r="E4" s="247"/>
      <c r="F4" s="244"/>
      <c r="G4" s="40" t="s">
        <v>11</v>
      </c>
      <c r="H4" s="40"/>
      <c r="I4" s="245" t="str">
        <f>IF(ISBLANK(Résultats!J2),"",Résultats!J2)</f>
        <v/>
      </c>
      <c r="J4" s="246"/>
    </row>
    <row r="5" spans="1:10" x14ac:dyDescent="0.25">
      <c r="A5" s="39" t="s">
        <v>0</v>
      </c>
      <c r="B5" s="40"/>
      <c r="C5" s="40"/>
      <c r="D5" s="40"/>
      <c r="E5" s="40"/>
      <c r="F5" s="40"/>
      <c r="G5" s="40"/>
      <c r="H5" s="40"/>
      <c r="I5" s="50"/>
      <c r="J5" s="41"/>
    </row>
    <row r="6" spans="1:10" ht="17.25" x14ac:dyDescent="0.25">
      <c r="A6" s="140" t="s">
        <v>52</v>
      </c>
      <c r="B6" s="40"/>
      <c r="C6" s="40"/>
      <c r="D6" s="40"/>
      <c r="E6" s="40"/>
      <c r="F6" s="40"/>
      <c r="G6" s="40"/>
      <c r="H6" s="40"/>
      <c r="I6" s="40"/>
      <c r="J6" s="41"/>
    </row>
    <row r="7" spans="1:10" ht="17.25" x14ac:dyDescent="0.25">
      <c r="A7" s="140" t="s">
        <v>53</v>
      </c>
      <c r="B7" s="40"/>
      <c r="C7" s="40"/>
      <c r="D7" s="40"/>
      <c r="E7" s="40"/>
      <c r="F7" s="40"/>
      <c r="G7" s="40"/>
      <c r="H7" s="40"/>
      <c r="I7" s="40"/>
      <c r="J7" s="41"/>
    </row>
    <row r="8" spans="1:10" ht="17.25" x14ac:dyDescent="0.25">
      <c r="A8" s="140" t="s">
        <v>54</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41" t="s">
        <v>36</v>
      </c>
      <c r="D10" s="141" t="s">
        <v>37</v>
      </c>
      <c r="E10" s="141" t="s">
        <v>38</v>
      </c>
      <c r="F10" s="43" t="s">
        <v>51</v>
      </c>
      <c r="G10" s="79"/>
      <c r="H10" s="80"/>
      <c r="I10" s="40"/>
      <c r="J10" s="41"/>
    </row>
    <row r="11" spans="1:10" x14ac:dyDescent="0.25">
      <c r="A11" s="40"/>
      <c r="B11" s="44" t="s">
        <v>41</v>
      </c>
      <c r="C11" s="45">
        <f>FigA!G17+FigA!H17</f>
        <v>0</v>
      </c>
      <c r="D11" s="45">
        <f>FigA!I17+FigA!J17</f>
        <v>0</v>
      </c>
      <c r="E11" s="45">
        <f>FigA!K17+FigA!L17</f>
        <v>0</v>
      </c>
      <c r="F11" s="45">
        <f>FigA!M17</f>
        <v>0</v>
      </c>
      <c r="G11" s="81"/>
      <c r="H11" s="82"/>
      <c r="I11" s="40"/>
      <c r="J11" s="41"/>
    </row>
    <row r="12" spans="1:10" x14ac:dyDescent="0.25">
      <c r="A12" s="40"/>
      <c r="B12" s="44" t="s">
        <v>42</v>
      </c>
      <c r="C12" s="45">
        <f>FigB!G$17+FigB!H$17</f>
        <v>0</v>
      </c>
      <c r="D12" s="45">
        <f>FigB!I$17+FigB!J$17</f>
        <v>0</v>
      </c>
      <c r="E12" s="45">
        <f>FigB!K$17+FigB!L$17</f>
        <v>0</v>
      </c>
      <c r="F12" s="45">
        <f>FigB!M17</f>
        <v>0</v>
      </c>
      <c r="G12" s="81"/>
      <c r="H12" s="82"/>
      <c r="I12" s="40"/>
      <c r="J12" s="41"/>
    </row>
    <row r="13" spans="1:10" x14ac:dyDescent="0.25">
      <c r="A13" s="40"/>
      <c r="B13" s="44" t="s">
        <v>43</v>
      </c>
      <c r="C13" s="45">
        <f>FigC!H$3+FigC!I$3+FigC!J$3</f>
        <v>0</v>
      </c>
      <c r="D13" s="45">
        <f>FigC!K$17+FigC!L$17+FigC!M$17</f>
        <v>0</v>
      </c>
      <c r="E13" s="45">
        <f>FigC!N$17+FigC!O$17+FigC!P$17</f>
        <v>0</v>
      </c>
      <c r="F13" s="45">
        <f>FigC!Q17</f>
        <v>0</v>
      </c>
      <c r="G13" s="81"/>
      <c r="H13" s="82"/>
      <c r="I13" s="40"/>
      <c r="J13" s="41"/>
    </row>
    <row r="14" spans="1:10" x14ac:dyDescent="0.25">
      <c r="A14" s="40"/>
      <c r="B14" s="44" t="s">
        <v>44</v>
      </c>
      <c r="C14" s="45">
        <f>FigD!H$17+FigD!I$17+FigD!J$17</f>
        <v>0</v>
      </c>
      <c r="D14" s="45">
        <f>FigD!K$17+FigD!L$17+FigD!M$17</f>
        <v>0</v>
      </c>
      <c r="E14" s="45">
        <f>FigD!N$17+FigD!O$17+FigD!P$17</f>
        <v>0</v>
      </c>
      <c r="F14" s="45">
        <f>FigD!Q17</f>
        <v>0</v>
      </c>
      <c r="G14" s="81"/>
      <c r="H14" s="82"/>
      <c r="I14" s="40"/>
      <c r="J14" s="41"/>
    </row>
    <row r="15" spans="1:10" x14ac:dyDescent="0.25">
      <c r="A15" s="40"/>
      <c r="B15" s="44" t="s">
        <v>45</v>
      </c>
      <c r="C15" s="45">
        <f>FigE!H$17+FigE!I$17+FigE!J$17</f>
        <v>0</v>
      </c>
      <c r="D15" s="45">
        <f>FigE!K$17+FigE!L$17+FigE!M$17</f>
        <v>0</v>
      </c>
      <c r="E15" s="45">
        <f>FigE!N$17+FigE!O$17+FigE!P$17</f>
        <v>0</v>
      </c>
      <c r="F15" s="45">
        <f>FigE!Q17</f>
        <v>0</v>
      </c>
      <c r="G15" s="81"/>
      <c r="H15" s="82"/>
      <c r="I15" s="40"/>
      <c r="J15" s="41"/>
    </row>
    <row r="16" spans="1:10" x14ac:dyDescent="0.25">
      <c r="A16" s="40"/>
      <c r="B16" s="44" t="s">
        <v>46</v>
      </c>
      <c r="C16" s="45">
        <f>FigF!H$17+FigF!I$17+FigF!J$17</f>
        <v>0</v>
      </c>
      <c r="D16" s="45">
        <f>FigF!K$17+FigF!L$17+FigF!M$17</f>
        <v>0</v>
      </c>
      <c r="E16" s="45">
        <f>FigF!N$17+FigF!O$17+FigF!P$17</f>
        <v>0</v>
      </c>
      <c r="F16" s="45">
        <f>FigF!Q17</f>
        <v>0</v>
      </c>
      <c r="G16" s="81"/>
      <c r="H16" s="82"/>
      <c r="I16" s="40"/>
      <c r="J16" s="41"/>
    </row>
    <row r="17" spans="1:10" x14ac:dyDescent="0.25">
      <c r="A17" s="40"/>
      <c r="B17" s="44" t="s">
        <v>47</v>
      </c>
      <c r="C17" s="45">
        <f>FigG!H$17+FigG!I$17+FigG!J$17</f>
        <v>0</v>
      </c>
      <c r="D17" s="45">
        <f>FigG!K$17+FigG!L$17+FigG!M$17</f>
        <v>0</v>
      </c>
      <c r="E17" s="45">
        <f>FigG!N$17+FigG!O$17+FigG!P$17</f>
        <v>0</v>
      </c>
      <c r="F17" s="45">
        <f>FigG!Q17</f>
        <v>0</v>
      </c>
      <c r="G17" s="81"/>
      <c r="H17" s="82"/>
      <c r="I17" s="40"/>
      <c r="J17" s="41"/>
    </row>
    <row r="18" spans="1:10" x14ac:dyDescent="0.25">
      <c r="A18" s="40"/>
      <c r="B18" s="44" t="s">
        <v>48</v>
      </c>
      <c r="C18" s="45">
        <f>FigH!H$17+FigH!I$17+FigH!J$17</f>
        <v>0</v>
      </c>
      <c r="D18" s="45">
        <f>FigH!K$17+FigH!L$17+FigH!M$17</f>
        <v>0</v>
      </c>
      <c r="E18" s="45">
        <f>FigH!N$17+FigH!O$17+FigH!P$17</f>
        <v>0</v>
      </c>
      <c r="F18" s="45">
        <f>FigH!Q17</f>
        <v>0</v>
      </c>
      <c r="G18" s="81"/>
      <c r="H18" s="82"/>
      <c r="I18" s="40"/>
      <c r="J18" s="41"/>
    </row>
    <row r="19" spans="1:10" x14ac:dyDescent="0.25">
      <c r="A19" s="40"/>
      <c r="B19" s="44" t="s">
        <v>49</v>
      </c>
      <c r="C19" s="45">
        <f>FigI!H$17+FigI!I$17+FigI!J$17</f>
        <v>0</v>
      </c>
      <c r="D19" s="45">
        <f>FigI!K$17+FigI!L$17+FigI!M$17</f>
        <v>0</v>
      </c>
      <c r="E19" s="45">
        <f>FigI!N$17+FigI!O$17+FigI!P$17</f>
        <v>0</v>
      </c>
      <c r="F19" s="45">
        <f>FigI!Q17</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59</v>
      </c>
      <c r="F35" s="154">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37" t="str">
        <f>IF(ISBLANK(Résultats!C4),"",Résultats!C4)</f>
        <v/>
      </c>
      <c r="C47" s="238"/>
      <c r="D47" s="239"/>
      <c r="E47" s="40"/>
      <c r="F47" s="228"/>
      <c r="G47" s="229"/>
      <c r="H47" s="230"/>
      <c r="I47" s="40"/>
      <c r="J47" s="41"/>
    </row>
    <row r="48" spans="1:10" x14ac:dyDescent="0.25">
      <c r="A48" s="39"/>
      <c r="B48" s="40"/>
      <c r="C48" s="40"/>
      <c r="D48" s="40"/>
      <c r="E48" s="40"/>
      <c r="F48" s="231"/>
      <c r="G48" s="232"/>
      <c r="H48" s="233"/>
      <c r="I48" s="40"/>
      <c r="J48" s="41"/>
    </row>
    <row r="49" spans="1:10" x14ac:dyDescent="0.25">
      <c r="A49" s="39"/>
      <c r="B49" s="40"/>
      <c r="C49" s="40"/>
      <c r="D49" s="40"/>
      <c r="E49" s="40"/>
      <c r="F49" s="231"/>
      <c r="G49" s="232"/>
      <c r="H49" s="233"/>
      <c r="I49" s="40"/>
      <c r="J49" s="41"/>
    </row>
    <row r="50" spans="1:10" x14ac:dyDescent="0.25">
      <c r="A50" s="39"/>
      <c r="B50" s="40"/>
      <c r="C50" s="40"/>
      <c r="D50" s="40"/>
      <c r="E50" s="40"/>
      <c r="F50" s="231"/>
      <c r="G50" s="232"/>
      <c r="H50" s="233"/>
      <c r="I50" s="40"/>
      <c r="J50" s="41"/>
    </row>
    <row r="51" spans="1:10" ht="15.75" thickBot="1" x14ac:dyDescent="0.3">
      <c r="A51" s="39"/>
      <c r="B51" s="40"/>
      <c r="C51" s="40"/>
      <c r="D51" s="40"/>
      <c r="E51" s="40"/>
      <c r="F51" s="234"/>
      <c r="G51" s="235"/>
      <c r="H51" s="236"/>
      <c r="I51" s="40"/>
      <c r="J51" s="41"/>
    </row>
    <row r="52" spans="1:10" ht="15.75" thickBot="1" x14ac:dyDescent="0.3">
      <c r="A52" s="72" t="s">
        <v>20</v>
      </c>
      <c r="B52" s="47"/>
      <c r="C52" s="47"/>
      <c r="D52" s="47"/>
      <c r="E52" s="47"/>
      <c r="F52" s="47"/>
      <c r="G52" s="47"/>
      <c r="H52" s="47"/>
      <c r="I52" s="47"/>
      <c r="J52" s="48"/>
    </row>
  </sheetData>
  <sheetProtection algorithmName="SHA-512" hashValue="tNYbHGeAdnRsvNXGabOJJN3xhMEFpdd/wpXZkdtSkJp0IzYf0gh4UKEdn/M1aKvJEupOVg8Kr7CLT5ImWnuYvg==" saltValue="6WGoYAipdIMcFke5kEBRp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29"/>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0" t="s">
        <v>55</v>
      </c>
      <c r="B1" s="241"/>
      <c r="C1" s="241"/>
      <c r="D1" s="241"/>
      <c r="E1" s="241"/>
      <c r="F1" s="241"/>
      <c r="G1" s="241"/>
      <c r="H1" s="241"/>
      <c r="I1" s="241"/>
      <c r="J1" s="242"/>
    </row>
    <row r="2" spans="1:10" ht="15.75" thickBot="1" x14ac:dyDescent="0.3">
      <c r="A2" s="6" t="s">
        <v>1</v>
      </c>
      <c r="B2" s="243" t="str">
        <f>IF(ISBLANK(Résultats!A24),"",Résultats!A24)</f>
        <v/>
      </c>
      <c r="C2" s="247"/>
      <c r="D2" s="247"/>
      <c r="E2" s="247"/>
      <c r="F2" s="244"/>
      <c r="G2" s="7" t="s">
        <v>2</v>
      </c>
      <c r="H2" s="7"/>
      <c r="I2" s="243" t="str">
        <f>IF(ISBLANK(Résultats!D24),"",Résultats!D24)</f>
        <v/>
      </c>
      <c r="J2" s="244"/>
    </row>
    <row r="3" spans="1:10" ht="15.75" thickBot="1" x14ac:dyDescent="0.3">
      <c r="A3" s="6" t="s">
        <v>3</v>
      </c>
      <c r="B3" s="7"/>
      <c r="C3" s="243" t="str">
        <f>IF(ISBLANK(Résultats!G24),"",Résultats!G24)</f>
        <v/>
      </c>
      <c r="D3" s="247"/>
      <c r="E3" s="247"/>
      <c r="F3" s="244"/>
      <c r="G3" s="248" t="s">
        <v>19</v>
      </c>
      <c r="H3" s="249"/>
      <c r="I3" s="245" t="str">
        <f>IF(ISBLANK(Résultats!F24),"","moins de 21ans")</f>
        <v/>
      </c>
      <c r="J3" s="246"/>
    </row>
    <row r="4" spans="1:10" ht="15.75" thickBot="1" x14ac:dyDescent="0.3">
      <c r="A4" s="6" t="s">
        <v>5</v>
      </c>
      <c r="B4" s="7"/>
      <c r="C4" s="243" t="str">
        <f>IF(ISBLANK(Résultats!C2),"",(Résultats!C2))</f>
        <v/>
      </c>
      <c r="D4" s="247"/>
      <c r="E4" s="247"/>
      <c r="F4" s="244"/>
      <c r="G4" s="7" t="s">
        <v>11</v>
      </c>
      <c r="H4" s="7"/>
      <c r="I4" s="245" t="str">
        <f>IF(ISBLANK(Résultats!J2),"",Résultats!J2)</f>
        <v/>
      </c>
      <c r="J4" s="246"/>
    </row>
    <row r="5" spans="1:10" x14ac:dyDescent="0.25">
      <c r="A5" s="6" t="s">
        <v>0</v>
      </c>
      <c r="B5" s="7"/>
      <c r="C5" s="7"/>
      <c r="D5" s="7"/>
      <c r="E5" s="7"/>
      <c r="F5" s="7"/>
      <c r="G5" s="7"/>
      <c r="H5" s="7"/>
      <c r="I5" s="49"/>
      <c r="J5" s="8"/>
    </row>
    <row r="6" spans="1:10" ht="17.25" x14ac:dyDescent="0.25">
      <c r="A6" s="112" t="s">
        <v>52</v>
      </c>
      <c r="B6" s="7"/>
      <c r="C6" s="7"/>
      <c r="D6" s="7"/>
      <c r="E6" s="7"/>
      <c r="F6" s="7"/>
      <c r="G6" s="7"/>
      <c r="H6" s="7"/>
      <c r="I6" s="7"/>
      <c r="J6" s="8"/>
    </row>
    <row r="7" spans="1:10" ht="17.25" x14ac:dyDescent="0.25">
      <c r="A7" s="112" t="s">
        <v>53</v>
      </c>
      <c r="B7" s="7"/>
      <c r="C7" s="7"/>
      <c r="D7" s="7"/>
      <c r="E7" s="7"/>
      <c r="F7" s="7"/>
      <c r="G7" s="7"/>
      <c r="H7" s="7"/>
      <c r="I7" s="7"/>
      <c r="J7" s="8"/>
    </row>
    <row r="8" spans="1:10" ht="17.25" x14ac:dyDescent="0.25">
      <c r="A8" s="112" t="s">
        <v>54</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6</v>
      </c>
      <c r="C10" s="10" t="s">
        <v>36</v>
      </c>
      <c r="D10" s="10" t="s">
        <v>37</v>
      </c>
      <c r="E10" s="10" t="s">
        <v>38</v>
      </c>
      <c r="F10" s="11" t="s">
        <v>51</v>
      </c>
      <c r="G10" s="76"/>
      <c r="H10" s="77"/>
      <c r="I10" s="7"/>
      <c r="J10" s="8"/>
    </row>
    <row r="11" spans="1:10" x14ac:dyDescent="0.25">
      <c r="A11" s="7"/>
      <c r="B11" s="12" t="s">
        <v>41</v>
      </c>
      <c r="C11" s="13">
        <f>FigA!G18+FigA!H18</f>
        <v>0</v>
      </c>
      <c r="D11" s="13">
        <f>FigA!I18+FigA!J18</f>
        <v>0</v>
      </c>
      <c r="E11" s="13">
        <f>FigA!K18+FigA!L18</f>
        <v>0</v>
      </c>
      <c r="F11" s="13">
        <f>FigA!M18</f>
        <v>0</v>
      </c>
      <c r="G11" s="58"/>
      <c r="H11" s="78"/>
      <c r="I11" s="7"/>
      <c r="J11" s="8"/>
    </row>
    <row r="12" spans="1:10" x14ac:dyDescent="0.25">
      <c r="A12" s="7"/>
      <c r="B12" s="12" t="s">
        <v>42</v>
      </c>
      <c r="C12" s="13">
        <f>FigB!G$18+FigB!H$18</f>
        <v>0</v>
      </c>
      <c r="D12" s="13">
        <f>FigB!I$18+FigB!J$18</f>
        <v>0</v>
      </c>
      <c r="E12" s="13">
        <f>FigB!K$18+FigB!L$18</f>
        <v>0</v>
      </c>
      <c r="F12" s="13">
        <f>FigB!M18</f>
        <v>0</v>
      </c>
      <c r="G12" s="58"/>
      <c r="H12" s="78"/>
      <c r="I12" s="7"/>
      <c r="J12" s="8"/>
    </row>
    <row r="13" spans="1:10" x14ac:dyDescent="0.25">
      <c r="A13" s="7"/>
      <c r="B13" s="12" t="s">
        <v>43</v>
      </c>
      <c r="C13" s="13">
        <f>FigC!H$3+FigC!I$3+FigC!J$3</f>
        <v>0</v>
      </c>
      <c r="D13" s="13">
        <f>FigC!K$18+FigC!L$18+FigC!M$18</f>
        <v>0</v>
      </c>
      <c r="E13" s="13">
        <f>FigC!N$18+FigC!O$18+FigC!P$18</f>
        <v>0</v>
      </c>
      <c r="F13" s="13">
        <f>FigC!Q18</f>
        <v>0</v>
      </c>
      <c r="G13" s="58"/>
      <c r="H13" s="78"/>
      <c r="I13" s="7"/>
      <c r="J13" s="8"/>
    </row>
    <row r="14" spans="1:10" x14ac:dyDescent="0.25">
      <c r="A14" s="7"/>
      <c r="B14" s="12" t="s">
        <v>44</v>
      </c>
      <c r="C14" s="13">
        <f>FigD!H$18+FigD!I$18+FigD!J$18</f>
        <v>0</v>
      </c>
      <c r="D14" s="13">
        <f>FigD!K$18+FigD!L$18+FigD!M$18</f>
        <v>0</v>
      </c>
      <c r="E14" s="13">
        <f>FigD!N$18+FigD!O$18+FigD!P$18</f>
        <v>0</v>
      </c>
      <c r="F14" s="13">
        <f>FigD!Q18</f>
        <v>0</v>
      </c>
      <c r="G14" s="58"/>
      <c r="H14" s="78"/>
      <c r="I14" s="7"/>
      <c r="J14" s="8"/>
    </row>
    <row r="15" spans="1:10" x14ac:dyDescent="0.25">
      <c r="A15" s="7"/>
      <c r="B15" s="12" t="s">
        <v>45</v>
      </c>
      <c r="C15" s="13">
        <f>FigE!H$18+FigE!I$18+FigE!J$18</f>
        <v>0</v>
      </c>
      <c r="D15" s="13">
        <f>FigE!K$18+FigE!L$18+FigE!M$18</f>
        <v>0</v>
      </c>
      <c r="E15" s="13">
        <f>FigE!N$18+FigE!O$18+FigE!P$18</f>
        <v>0</v>
      </c>
      <c r="F15" s="13">
        <f>FigE!Q18</f>
        <v>0</v>
      </c>
      <c r="G15" s="58"/>
      <c r="H15" s="78"/>
      <c r="I15" s="7"/>
      <c r="J15" s="8"/>
    </row>
    <row r="16" spans="1:10" x14ac:dyDescent="0.25">
      <c r="A16" s="7"/>
      <c r="B16" s="12" t="s">
        <v>46</v>
      </c>
      <c r="C16" s="13">
        <f>FigF!H$18+FigF!I$18+FigF!J$18</f>
        <v>0</v>
      </c>
      <c r="D16" s="13">
        <f>FigF!K$18+FigF!L$18+FigF!M$18</f>
        <v>0</v>
      </c>
      <c r="E16" s="13">
        <f>FigF!N$18+FigF!O$18+FigF!P$18</f>
        <v>0</v>
      </c>
      <c r="F16" s="13">
        <f>FigF!Q18</f>
        <v>0</v>
      </c>
      <c r="G16" s="58"/>
      <c r="H16" s="78"/>
      <c r="I16" s="7"/>
      <c r="J16" s="8"/>
    </row>
    <row r="17" spans="1:10" x14ac:dyDescent="0.25">
      <c r="A17" s="7"/>
      <c r="B17" s="12" t="s">
        <v>47</v>
      </c>
      <c r="C17" s="13">
        <f>FigG!H$18+FigG!I$18+FigG!J$18</f>
        <v>0</v>
      </c>
      <c r="D17" s="13">
        <f>FigG!K$18+FigG!L$18+FigG!M$18</f>
        <v>0</v>
      </c>
      <c r="E17" s="13">
        <f>FigG!N$18+FigG!O$18+FigG!P$18</f>
        <v>0</v>
      </c>
      <c r="F17" s="13">
        <f>FigG!Q18</f>
        <v>0</v>
      </c>
      <c r="G17" s="58"/>
      <c r="H17" s="78"/>
      <c r="I17" s="7"/>
      <c r="J17" s="8"/>
    </row>
    <row r="18" spans="1:10" x14ac:dyDescent="0.25">
      <c r="A18" s="7"/>
      <c r="B18" s="12" t="s">
        <v>48</v>
      </c>
      <c r="C18" s="13">
        <f>FigH!H$18+FigH!I$18+FigH!J$18</f>
        <v>0</v>
      </c>
      <c r="D18" s="13">
        <f>FigH!K$18+FigH!L$18+FigH!M$18</f>
        <v>0</v>
      </c>
      <c r="E18" s="13">
        <f>FigH!N$18+FigH!O$18+FigH!P$18</f>
        <v>0</v>
      </c>
      <c r="F18" s="13">
        <f>FigH!Q18</f>
        <v>0</v>
      </c>
      <c r="G18" s="58"/>
      <c r="H18" s="78"/>
      <c r="I18" s="7"/>
      <c r="J18" s="8"/>
    </row>
    <row r="19" spans="1:10" x14ac:dyDescent="0.25">
      <c r="A19" s="7"/>
      <c r="B19" s="12" t="s">
        <v>49</v>
      </c>
      <c r="C19" s="13">
        <f>FigI!H$18+FigI!I$18+FigI!J$18</f>
        <v>0</v>
      </c>
      <c r="D19" s="13">
        <f>FigI!K$18+FigI!L$18+FigI!M$18</f>
        <v>0</v>
      </c>
      <c r="E19" s="13">
        <f>FigI!N$18+FigI!O$18+FigI!P$18</f>
        <v>0</v>
      </c>
      <c r="F19" s="13">
        <f>FigI!Q18</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59</v>
      </c>
      <c r="F35" s="153">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4</v>
      </c>
      <c r="C46" s="7"/>
      <c r="D46" s="7"/>
      <c r="E46" s="7"/>
      <c r="F46" s="7" t="s">
        <v>7</v>
      </c>
      <c r="G46" s="7"/>
      <c r="H46" s="7"/>
      <c r="I46" s="7"/>
      <c r="J46" s="8"/>
    </row>
    <row r="47" spans="1:10" ht="15.75" thickBot="1" x14ac:dyDescent="0.3">
      <c r="A47" s="6"/>
      <c r="B47" s="237" t="str">
        <f>IF(ISBLANK(Résultats!C4),"",Résultats!C4)</f>
        <v/>
      </c>
      <c r="C47" s="238"/>
      <c r="D47" s="239"/>
      <c r="E47" s="7"/>
      <c r="F47" s="228"/>
      <c r="G47" s="229"/>
      <c r="H47" s="230"/>
      <c r="I47" s="7"/>
      <c r="J47" s="8"/>
    </row>
    <row r="48" spans="1:10" x14ac:dyDescent="0.25">
      <c r="A48" s="6"/>
      <c r="B48" s="7"/>
      <c r="C48" s="7"/>
      <c r="D48" s="7"/>
      <c r="E48" s="7"/>
      <c r="F48" s="231"/>
      <c r="G48" s="232"/>
      <c r="H48" s="233"/>
      <c r="I48" s="7"/>
      <c r="J48" s="8"/>
    </row>
    <row r="49" spans="1:10" x14ac:dyDescent="0.25">
      <c r="A49" s="6"/>
      <c r="B49" s="7"/>
      <c r="C49" s="7"/>
      <c r="D49" s="7"/>
      <c r="E49" s="7"/>
      <c r="F49" s="231"/>
      <c r="G49" s="232"/>
      <c r="H49" s="233"/>
      <c r="I49" s="7"/>
      <c r="J49" s="8"/>
    </row>
    <row r="50" spans="1:10" x14ac:dyDescent="0.25">
      <c r="A50" s="6"/>
      <c r="B50" s="7"/>
      <c r="C50" s="7"/>
      <c r="D50" s="7"/>
      <c r="E50" s="7"/>
      <c r="F50" s="231"/>
      <c r="G50" s="232"/>
      <c r="H50" s="233"/>
      <c r="I50" s="7"/>
      <c r="J50" s="8"/>
    </row>
    <row r="51" spans="1:10" ht="15.75" thickBot="1" x14ac:dyDescent="0.3">
      <c r="A51" s="6"/>
      <c r="B51" s="7"/>
      <c r="C51" s="7"/>
      <c r="D51" s="7"/>
      <c r="E51" s="7"/>
      <c r="F51" s="234"/>
      <c r="G51" s="235"/>
      <c r="H51" s="236"/>
      <c r="I51" s="7"/>
      <c r="J51" s="8"/>
    </row>
    <row r="52" spans="1:10" ht="15.75" thickBot="1" x14ac:dyDescent="0.3">
      <c r="A52" s="71" t="s">
        <v>20</v>
      </c>
      <c r="B52" s="15"/>
      <c r="C52" s="15"/>
      <c r="D52" s="15"/>
      <c r="E52" s="15"/>
      <c r="F52" s="15"/>
      <c r="G52" s="15"/>
      <c r="H52" s="15"/>
      <c r="I52" s="15"/>
      <c r="J52" s="16"/>
    </row>
  </sheetData>
  <sheetProtection algorithmName="SHA-512" hashValue="jGCuphKxILnrgLdCLlS2n8V5FFgOBU4ioMTfPZETdqFE06DIB0oABPsAtriprXS6gzPEbaDtlY6rA/EyeEgrYg==" saltValue="q4tsEy1hUtNM1UodIkZQq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dimension ref="A1:K39"/>
  <sheetViews>
    <sheetView workbookViewId="0">
      <selection activeCell="A8" sqref="A8:C8"/>
    </sheetView>
  </sheetViews>
  <sheetFormatPr baseColWidth="10" defaultRowHeight="15" x14ac:dyDescent="0.25"/>
  <sheetData>
    <row r="1" spans="1:11" ht="100.9" customHeight="1" x14ac:dyDescent="0.25">
      <c r="A1" s="193" t="s">
        <v>58</v>
      </c>
      <c r="B1" s="194"/>
      <c r="C1" s="194"/>
      <c r="D1" s="194"/>
      <c r="E1" s="194"/>
      <c r="F1" s="194"/>
      <c r="G1" s="194"/>
      <c r="H1" s="194"/>
      <c r="I1" s="194"/>
      <c r="J1" s="194"/>
      <c r="K1" s="195"/>
    </row>
    <row r="2" spans="1:11" x14ac:dyDescent="0.25">
      <c r="A2" s="58" t="s">
        <v>5</v>
      </c>
      <c r="B2" s="7"/>
      <c r="C2" s="196"/>
      <c r="D2" s="197"/>
      <c r="E2" s="197"/>
      <c r="F2" s="197"/>
      <c r="G2" s="197"/>
      <c r="H2" s="198"/>
      <c r="I2" s="7" t="s">
        <v>11</v>
      </c>
      <c r="J2" s="196"/>
      <c r="K2" s="198"/>
    </row>
    <row r="3" spans="1:11" x14ac:dyDescent="0.25">
      <c r="A3" s="58"/>
      <c r="B3" s="7"/>
      <c r="C3" s="7"/>
      <c r="D3" s="7"/>
      <c r="E3" s="7"/>
      <c r="F3" s="7"/>
      <c r="G3" s="7"/>
      <c r="H3" s="7"/>
      <c r="I3" s="7"/>
      <c r="J3" s="7"/>
      <c r="K3" s="59"/>
    </row>
    <row r="4" spans="1:11" x14ac:dyDescent="0.25">
      <c r="A4" s="60"/>
      <c r="B4" s="59" t="s">
        <v>4</v>
      </c>
      <c r="C4" s="199"/>
      <c r="D4" s="197"/>
      <c r="E4" s="198"/>
      <c r="F4" s="7"/>
      <c r="G4" s="61"/>
      <c r="H4" s="61"/>
      <c r="I4" s="7"/>
      <c r="J4" s="7"/>
      <c r="K4" s="59"/>
    </row>
    <row r="5" spans="1:11" x14ac:dyDescent="0.25">
      <c r="A5" s="58"/>
      <c r="B5" s="7"/>
      <c r="C5" s="7"/>
      <c r="D5" s="7"/>
      <c r="E5" s="7"/>
      <c r="F5" s="7"/>
      <c r="G5" s="61"/>
      <c r="H5" s="61"/>
      <c r="I5" s="7"/>
      <c r="J5" s="7"/>
      <c r="K5" s="59"/>
    </row>
    <row r="6" spans="1:11" ht="15.75" thickBot="1" x14ac:dyDescent="0.3">
      <c r="A6" s="62"/>
      <c r="B6" s="63"/>
      <c r="C6" s="63"/>
      <c r="D6" s="63"/>
      <c r="E6" s="63"/>
      <c r="F6" s="64" t="s">
        <v>56</v>
      </c>
      <c r="G6" s="63"/>
      <c r="H6" s="63"/>
      <c r="I6" s="7"/>
      <c r="J6" s="7"/>
      <c r="K6" s="59"/>
    </row>
    <row r="7" spans="1:11" x14ac:dyDescent="0.25">
      <c r="A7" s="200" t="s">
        <v>13</v>
      </c>
      <c r="B7" s="201"/>
      <c r="C7" s="202"/>
      <c r="D7" s="203" t="s">
        <v>14</v>
      </c>
      <c r="E7" s="201"/>
      <c r="F7" s="65" t="s">
        <v>57</v>
      </c>
      <c r="G7" s="201" t="s">
        <v>15</v>
      </c>
      <c r="H7" s="202"/>
      <c r="I7" s="68" t="s">
        <v>23</v>
      </c>
      <c r="J7" s="204" t="s">
        <v>16</v>
      </c>
      <c r="K7" s="205"/>
    </row>
    <row r="8" spans="1:11" x14ac:dyDescent="0.25">
      <c r="A8" s="206"/>
      <c r="B8" s="207"/>
      <c r="C8" s="208"/>
      <c r="D8" s="209"/>
      <c r="E8" s="210"/>
      <c r="F8" s="66"/>
      <c r="G8" s="209"/>
      <c r="H8" s="210"/>
      <c r="I8" s="152">
        <f>Joueur1!F$35</f>
        <v>0</v>
      </c>
      <c r="J8" s="211">
        <f>RANK(I8,I$8:I$27,0)</f>
        <v>1</v>
      </c>
      <c r="K8" s="212"/>
    </row>
    <row r="9" spans="1:11" x14ac:dyDescent="0.25">
      <c r="A9" s="206"/>
      <c r="B9" s="207"/>
      <c r="C9" s="208"/>
      <c r="D9" s="209"/>
      <c r="E9" s="210"/>
      <c r="F9" s="66"/>
      <c r="G9" s="209"/>
      <c r="H9" s="210"/>
      <c r="I9" s="152">
        <f>Joueur2!F$35</f>
        <v>0</v>
      </c>
      <c r="J9" s="211">
        <f t="shared" ref="J9:J27" si="0">RANK(I9,I$8:I$27,0)</f>
        <v>1</v>
      </c>
      <c r="K9" s="212"/>
    </row>
    <row r="10" spans="1:11" x14ac:dyDescent="0.25">
      <c r="A10" s="206"/>
      <c r="B10" s="207"/>
      <c r="C10" s="208"/>
      <c r="D10" s="209"/>
      <c r="E10" s="210"/>
      <c r="F10" s="66"/>
      <c r="G10" s="209"/>
      <c r="H10" s="210"/>
      <c r="I10" s="152">
        <f>Joueur3!F$35</f>
        <v>0</v>
      </c>
      <c r="J10" s="211">
        <f t="shared" si="0"/>
        <v>1</v>
      </c>
      <c r="K10" s="212"/>
    </row>
    <row r="11" spans="1:11" x14ac:dyDescent="0.25">
      <c r="A11" s="206"/>
      <c r="B11" s="207"/>
      <c r="C11" s="208"/>
      <c r="D11" s="209"/>
      <c r="E11" s="210"/>
      <c r="F11" s="66"/>
      <c r="G11" s="209"/>
      <c r="H11" s="210"/>
      <c r="I11" s="152">
        <f>Joueur4!F$35</f>
        <v>0</v>
      </c>
      <c r="J11" s="211">
        <f t="shared" si="0"/>
        <v>1</v>
      </c>
      <c r="K11" s="212"/>
    </row>
    <row r="12" spans="1:11" x14ac:dyDescent="0.25">
      <c r="A12" s="206"/>
      <c r="B12" s="207"/>
      <c r="C12" s="208"/>
      <c r="D12" s="209"/>
      <c r="E12" s="210"/>
      <c r="F12" s="66"/>
      <c r="G12" s="209"/>
      <c r="H12" s="210"/>
      <c r="I12" s="152">
        <f>Joueur5!F$35</f>
        <v>0</v>
      </c>
      <c r="J12" s="211">
        <f t="shared" si="0"/>
        <v>1</v>
      </c>
      <c r="K12" s="212"/>
    </row>
    <row r="13" spans="1:11" x14ac:dyDescent="0.25">
      <c r="A13" s="206"/>
      <c r="B13" s="207"/>
      <c r="C13" s="208"/>
      <c r="D13" s="209"/>
      <c r="E13" s="210"/>
      <c r="F13" s="66"/>
      <c r="G13" s="209"/>
      <c r="H13" s="210"/>
      <c r="I13" s="152">
        <f>Joueur6!F$35</f>
        <v>0</v>
      </c>
      <c r="J13" s="211">
        <f t="shared" si="0"/>
        <v>1</v>
      </c>
      <c r="K13" s="212"/>
    </row>
    <row r="14" spans="1:11" x14ac:dyDescent="0.25">
      <c r="A14" s="206"/>
      <c r="B14" s="207"/>
      <c r="C14" s="208"/>
      <c r="D14" s="209"/>
      <c r="E14" s="210"/>
      <c r="F14" s="66"/>
      <c r="G14" s="209"/>
      <c r="H14" s="210"/>
      <c r="I14" s="152">
        <f>Joueur7!F$35</f>
        <v>0</v>
      </c>
      <c r="J14" s="211">
        <f t="shared" si="0"/>
        <v>1</v>
      </c>
      <c r="K14" s="212"/>
    </row>
    <row r="15" spans="1:11" x14ac:dyDescent="0.25">
      <c r="A15" s="206"/>
      <c r="B15" s="207"/>
      <c r="C15" s="208"/>
      <c r="D15" s="209"/>
      <c r="E15" s="210"/>
      <c r="F15" s="66"/>
      <c r="G15" s="209"/>
      <c r="H15" s="210"/>
      <c r="I15" s="152">
        <f>Joueur8!F$35</f>
        <v>0</v>
      </c>
      <c r="J15" s="211">
        <f t="shared" si="0"/>
        <v>1</v>
      </c>
      <c r="K15" s="212"/>
    </row>
    <row r="16" spans="1:11" x14ac:dyDescent="0.25">
      <c r="A16" s="206"/>
      <c r="B16" s="207"/>
      <c r="C16" s="208"/>
      <c r="D16" s="209"/>
      <c r="E16" s="210"/>
      <c r="F16" s="66"/>
      <c r="G16" s="209"/>
      <c r="H16" s="210"/>
      <c r="I16" s="152">
        <f>Joueur9!F$35</f>
        <v>0</v>
      </c>
      <c r="J16" s="211">
        <f t="shared" si="0"/>
        <v>1</v>
      </c>
      <c r="K16" s="212"/>
    </row>
    <row r="17" spans="1:11" x14ac:dyDescent="0.25">
      <c r="A17" s="206"/>
      <c r="B17" s="207"/>
      <c r="C17" s="208"/>
      <c r="D17" s="209"/>
      <c r="E17" s="210"/>
      <c r="F17" s="66"/>
      <c r="G17" s="209"/>
      <c r="H17" s="210"/>
      <c r="I17" s="152">
        <f>Joueur10!F$35</f>
        <v>0</v>
      </c>
      <c r="J17" s="211">
        <f t="shared" si="0"/>
        <v>1</v>
      </c>
      <c r="K17" s="212"/>
    </row>
    <row r="18" spans="1:11" x14ac:dyDescent="0.25">
      <c r="A18" s="206"/>
      <c r="B18" s="207"/>
      <c r="C18" s="208"/>
      <c r="D18" s="209"/>
      <c r="E18" s="210"/>
      <c r="F18" s="66"/>
      <c r="G18" s="209"/>
      <c r="H18" s="210"/>
      <c r="I18" s="152">
        <f>Joueur11!F$35</f>
        <v>0</v>
      </c>
      <c r="J18" s="211">
        <f t="shared" si="0"/>
        <v>1</v>
      </c>
      <c r="K18" s="212"/>
    </row>
    <row r="19" spans="1:11" x14ac:dyDescent="0.25">
      <c r="A19" s="206"/>
      <c r="B19" s="207"/>
      <c r="C19" s="208"/>
      <c r="D19" s="209"/>
      <c r="E19" s="210"/>
      <c r="F19" s="66"/>
      <c r="G19" s="209"/>
      <c r="H19" s="210"/>
      <c r="I19" s="152">
        <f>Joueur12!F$35</f>
        <v>0</v>
      </c>
      <c r="J19" s="211">
        <f t="shared" si="0"/>
        <v>1</v>
      </c>
      <c r="K19" s="212"/>
    </row>
    <row r="20" spans="1:11" x14ac:dyDescent="0.25">
      <c r="A20" s="206"/>
      <c r="B20" s="207"/>
      <c r="C20" s="208"/>
      <c r="D20" s="209"/>
      <c r="E20" s="210"/>
      <c r="F20" s="66"/>
      <c r="G20" s="209"/>
      <c r="H20" s="210"/>
      <c r="I20" s="152">
        <f>Joueur13!F$35</f>
        <v>0</v>
      </c>
      <c r="J20" s="211">
        <f t="shared" si="0"/>
        <v>1</v>
      </c>
      <c r="K20" s="212"/>
    </row>
    <row r="21" spans="1:11" x14ac:dyDescent="0.25">
      <c r="A21" s="206"/>
      <c r="B21" s="207"/>
      <c r="C21" s="208"/>
      <c r="D21" s="209"/>
      <c r="E21" s="210"/>
      <c r="F21" s="66"/>
      <c r="G21" s="209"/>
      <c r="H21" s="210"/>
      <c r="I21" s="152">
        <f>Joueur14!F$35</f>
        <v>0</v>
      </c>
      <c r="J21" s="211">
        <f t="shared" si="0"/>
        <v>1</v>
      </c>
      <c r="K21" s="212"/>
    </row>
    <row r="22" spans="1:11" x14ac:dyDescent="0.25">
      <c r="A22" s="206"/>
      <c r="B22" s="207"/>
      <c r="C22" s="208"/>
      <c r="D22" s="209"/>
      <c r="E22" s="210"/>
      <c r="F22" s="66"/>
      <c r="G22" s="209"/>
      <c r="H22" s="210"/>
      <c r="I22" s="152">
        <f>Joueur15!F$35</f>
        <v>0</v>
      </c>
      <c r="J22" s="211">
        <f t="shared" si="0"/>
        <v>1</v>
      </c>
      <c r="K22" s="212"/>
    </row>
    <row r="23" spans="1:11" x14ac:dyDescent="0.25">
      <c r="A23" s="206"/>
      <c r="B23" s="207"/>
      <c r="C23" s="208"/>
      <c r="D23" s="209"/>
      <c r="E23" s="210"/>
      <c r="F23" s="66"/>
      <c r="G23" s="209"/>
      <c r="H23" s="210"/>
      <c r="I23" s="152">
        <f>Joueur16!F$35</f>
        <v>0</v>
      </c>
      <c r="J23" s="211">
        <f t="shared" si="0"/>
        <v>1</v>
      </c>
      <c r="K23" s="212"/>
    </row>
    <row r="24" spans="1:11" x14ac:dyDescent="0.25">
      <c r="A24" s="206"/>
      <c r="B24" s="207"/>
      <c r="C24" s="208"/>
      <c r="D24" s="209"/>
      <c r="E24" s="210"/>
      <c r="F24" s="66"/>
      <c r="G24" s="209"/>
      <c r="H24" s="210"/>
      <c r="I24" s="152">
        <f>Joueur17!F$35</f>
        <v>0</v>
      </c>
      <c r="J24" s="211">
        <f t="shared" si="0"/>
        <v>1</v>
      </c>
      <c r="K24" s="212"/>
    </row>
    <row r="25" spans="1:11" x14ac:dyDescent="0.25">
      <c r="A25" s="206"/>
      <c r="B25" s="207"/>
      <c r="C25" s="208"/>
      <c r="D25" s="209"/>
      <c r="E25" s="210"/>
      <c r="F25" s="66"/>
      <c r="G25" s="209"/>
      <c r="H25" s="210"/>
      <c r="I25" s="152">
        <f>Joueur18!F$35</f>
        <v>0</v>
      </c>
      <c r="J25" s="211">
        <f t="shared" si="0"/>
        <v>1</v>
      </c>
      <c r="K25" s="212"/>
    </row>
    <row r="26" spans="1:11" x14ac:dyDescent="0.25">
      <c r="A26" s="206"/>
      <c r="B26" s="207"/>
      <c r="C26" s="208"/>
      <c r="D26" s="209"/>
      <c r="E26" s="210"/>
      <c r="F26" s="66"/>
      <c r="G26" s="209"/>
      <c r="H26" s="210"/>
      <c r="I26" s="152">
        <f>Joueur19!F$35</f>
        <v>0</v>
      </c>
      <c r="J26" s="211">
        <f t="shared" si="0"/>
        <v>1</v>
      </c>
      <c r="K26" s="212"/>
    </row>
    <row r="27" spans="1:11" x14ac:dyDescent="0.25">
      <c r="A27" s="206"/>
      <c r="B27" s="207"/>
      <c r="C27" s="208"/>
      <c r="D27" s="209"/>
      <c r="E27" s="210"/>
      <c r="F27" s="67"/>
      <c r="G27" s="209"/>
      <c r="H27" s="210"/>
      <c r="I27" s="152">
        <f>Joueur20!F$35</f>
        <v>0</v>
      </c>
      <c r="J27" s="211">
        <f t="shared" si="0"/>
        <v>1</v>
      </c>
      <c r="K27" s="212"/>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7</v>
      </c>
      <c r="I30" s="7"/>
      <c r="J30" s="7"/>
      <c r="K30" s="7"/>
    </row>
    <row r="31" spans="1:11" x14ac:dyDescent="0.25">
      <c r="A31" s="7"/>
      <c r="B31" s="7"/>
      <c r="C31" s="7"/>
      <c r="D31" s="7"/>
      <c r="E31" s="7"/>
      <c r="F31" s="7"/>
      <c r="G31" s="7"/>
      <c r="H31" s="213"/>
      <c r="I31" s="214"/>
      <c r="J31" s="215"/>
      <c r="K31" s="7"/>
    </row>
    <row r="32" spans="1:11" x14ac:dyDescent="0.25">
      <c r="A32" s="7"/>
      <c r="B32" s="7"/>
      <c r="C32" s="7"/>
      <c r="D32" s="7"/>
      <c r="E32" s="7"/>
      <c r="F32" s="7"/>
      <c r="G32" s="7"/>
      <c r="H32" s="216"/>
      <c r="I32" s="217"/>
      <c r="J32" s="218"/>
      <c r="K32" s="7"/>
    </row>
    <row r="33" spans="1:11" x14ac:dyDescent="0.25">
      <c r="A33" s="7"/>
      <c r="B33" s="7"/>
      <c r="C33" s="7"/>
      <c r="D33" s="7"/>
      <c r="E33" s="7"/>
      <c r="F33" s="7"/>
      <c r="G33" s="7"/>
      <c r="H33" s="216"/>
      <c r="I33" s="217"/>
      <c r="J33" s="218"/>
      <c r="K33" s="7"/>
    </row>
    <row r="34" spans="1:11" x14ac:dyDescent="0.25">
      <c r="A34" s="7"/>
      <c r="B34" s="7"/>
      <c r="C34" s="7"/>
      <c r="D34" s="7"/>
      <c r="E34" s="7"/>
      <c r="F34" s="7"/>
      <c r="G34" s="7"/>
      <c r="H34" s="216"/>
      <c r="I34" s="217"/>
      <c r="J34" s="218"/>
      <c r="K34" s="7"/>
    </row>
    <row r="35" spans="1:11" ht="15.75" thickBot="1" x14ac:dyDescent="0.3">
      <c r="A35" s="7"/>
      <c r="B35" s="7"/>
      <c r="C35" s="7"/>
      <c r="D35" s="7"/>
      <c r="E35" s="7"/>
      <c r="F35" s="7"/>
      <c r="G35" s="7"/>
      <c r="H35" s="219"/>
      <c r="I35" s="220"/>
      <c r="J35" s="221"/>
      <c r="K35" s="7"/>
    </row>
    <row r="36" spans="1:11" x14ac:dyDescent="0.25">
      <c r="A36" s="7"/>
      <c r="B36" s="7"/>
      <c r="C36" s="7"/>
      <c r="D36" s="7"/>
      <c r="E36" s="7"/>
      <c r="F36" s="7"/>
      <c r="G36" s="7"/>
      <c r="H36" s="7"/>
      <c r="I36" s="7"/>
      <c r="J36" s="7"/>
      <c r="K36" s="7"/>
    </row>
    <row r="37" spans="1:11" x14ac:dyDescent="0.25">
      <c r="A37" s="7"/>
      <c r="B37" s="7" t="s">
        <v>17</v>
      </c>
      <c r="C37" s="7"/>
      <c r="D37" s="7"/>
      <c r="E37" s="7"/>
      <c r="F37" s="7"/>
      <c r="G37" s="7"/>
      <c r="H37" s="7"/>
      <c r="I37" s="7"/>
      <c r="J37" s="7"/>
      <c r="K37" s="7"/>
    </row>
    <row r="38" spans="1:11" x14ac:dyDescent="0.25">
      <c r="A38" s="7"/>
      <c r="B38" s="7" t="s">
        <v>18</v>
      </c>
      <c r="C38" s="7"/>
      <c r="D38" s="7"/>
      <c r="E38" s="7"/>
      <c r="F38" s="7"/>
      <c r="G38" s="7"/>
      <c r="H38" s="7"/>
      <c r="I38" s="7"/>
      <c r="J38" s="7"/>
      <c r="K38" s="7"/>
    </row>
    <row r="39" spans="1:11" x14ac:dyDescent="0.25">
      <c r="A39" s="69" t="s">
        <v>12</v>
      </c>
      <c r="B39" s="7"/>
      <c r="C39" s="7"/>
      <c r="D39" s="7"/>
      <c r="E39" s="7"/>
      <c r="F39" s="7"/>
      <c r="G39" s="7"/>
      <c r="H39" s="7"/>
      <c r="I39" s="7"/>
      <c r="J39" s="7"/>
      <c r="K39" s="7"/>
    </row>
  </sheetData>
  <sheetProtection algorithmName="SHA-512" hashValue="Jq3vrzBKzw0LwzjIDgEUgAwis8L/4kMaprYSSLyr1mb9bk/3S0XDz5aPPHTXKoMOzuLUIPnG1QzT2Pq9I2ouGw==" saltValue="XJJJFPLQu8tyq4iorkgNPg==" spinCount="100000" sheet="1" objects="1" scenarios="1"/>
  <mergeCells count="89">
    <mergeCell ref="J26:K26"/>
    <mergeCell ref="J27:K27"/>
    <mergeCell ref="H31:J35"/>
    <mergeCell ref="J20:K20"/>
    <mergeCell ref="J21:K21"/>
    <mergeCell ref="J22:K22"/>
    <mergeCell ref="J23:K23"/>
    <mergeCell ref="J24:K24"/>
    <mergeCell ref="J25:K25"/>
    <mergeCell ref="J19:K19"/>
    <mergeCell ref="J8:K8"/>
    <mergeCell ref="J9:K9"/>
    <mergeCell ref="J10:K10"/>
    <mergeCell ref="J11:K11"/>
    <mergeCell ref="J12:K12"/>
    <mergeCell ref="J13:K13"/>
    <mergeCell ref="J14:K14"/>
    <mergeCell ref="J15:K15"/>
    <mergeCell ref="J16:K16"/>
    <mergeCell ref="J17:K17"/>
    <mergeCell ref="J18:K18"/>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1:K1"/>
    <mergeCell ref="C2:H2"/>
    <mergeCell ref="J2:K2"/>
    <mergeCell ref="C4:E4"/>
    <mergeCell ref="A7:C7"/>
    <mergeCell ref="D7:E7"/>
    <mergeCell ref="G7:H7"/>
    <mergeCell ref="J7:K7"/>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30">
    <tabColor rgb="FFFFFF00"/>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55</v>
      </c>
      <c r="B1" s="251"/>
      <c r="C1" s="251"/>
      <c r="D1" s="251"/>
      <c r="E1" s="251"/>
      <c r="F1" s="251"/>
      <c r="G1" s="251"/>
      <c r="H1" s="251"/>
      <c r="I1" s="251"/>
      <c r="J1" s="252"/>
    </row>
    <row r="2" spans="1:10" ht="15.75" thickBot="1" x14ac:dyDescent="0.3">
      <c r="A2" s="17" t="s">
        <v>1</v>
      </c>
      <c r="B2" s="243" t="str">
        <f>IF(ISBLANK(Résultats!A25),"",Résultats!A25)</f>
        <v/>
      </c>
      <c r="C2" s="247"/>
      <c r="D2" s="247"/>
      <c r="E2" s="247"/>
      <c r="F2" s="244"/>
      <c r="G2" s="18" t="s">
        <v>2</v>
      </c>
      <c r="H2" s="18"/>
      <c r="I2" s="243" t="str">
        <f>IF(ISBLANK(Résultats!D25),"",Résultats!D25)</f>
        <v/>
      </c>
      <c r="J2" s="244"/>
    </row>
    <row r="3" spans="1:10" ht="15.75" thickBot="1" x14ac:dyDescent="0.3">
      <c r="A3" s="17" t="s">
        <v>3</v>
      </c>
      <c r="B3" s="18"/>
      <c r="C3" s="243" t="str">
        <f>IF(ISBLANK(Résultats!G25),"",Résultats!G25)</f>
        <v/>
      </c>
      <c r="D3" s="247"/>
      <c r="E3" s="247"/>
      <c r="F3" s="244"/>
      <c r="G3" s="253" t="s">
        <v>19</v>
      </c>
      <c r="H3" s="254"/>
      <c r="I3" s="245" t="str">
        <f>IF(ISBLANK(Résultats!F25),"","moins de 21ans")</f>
        <v/>
      </c>
      <c r="J3" s="246"/>
    </row>
    <row r="4" spans="1:10" ht="15.75" thickBot="1" x14ac:dyDescent="0.3">
      <c r="A4" s="17" t="s">
        <v>5</v>
      </c>
      <c r="B4" s="18"/>
      <c r="C4" s="243" t="str">
        <f>IF(ISBLANK(Résultats!C2),"",(Résultats!C2))</f>
        <v/>
      </c>
      <c r="D4" s="247"/>
      <c r="E4" s="247"/>
      <c r="F4" s="244"/>
      <c r="G4" s="18" t="s">
        <v>11</v>
      </c>
      <c r="H4" s="18"/>
      <c r="I4" s="245" t="str">
        <f>IF(ISBLANK(Résultats!J2),"",Résultats!J2)</f>
        <v/>
      </c>
      <c r="J4" s="246"/>
    </row>
    <row r="5" spans="1:10" x14ac:dyDescent="0.25">
      <c r="A5" s="142" t="s">
        <v>0</v>
      </c>
      <c r="B5" s="143"/>
      <c r="C5" s="143"/>
      <c r="D5" s="143"/>
      <c r="E5" s="143"/>
      <c r="F5" s="18"/>
      <c r="G5" s="18"/>
      <c r="H5" s="18"/>
      <c r="I5" s="52"/>
      <c r="J5" s="19"/>
    </row>
    <row r="6" spans="1:10" ht="17.25" x14ac:dyDescent="0.25">
      <c r="A6" s="144" t="s">
        <v>52</v>
      </c>
      <c r="B6" s="143"/>
      <c r="C6" s="143"/>
      <c r="D6" s="143"/>
      <c r="E6" s="143"/>
      <c r="F6" s="18"/>
      <c r="G6" s="18"/>
      <c r="H6" s="18"/>
      <c r="I6" s="18"/>
      <c r="J6" s="19"/>
    </row>
    <row r="7" spans="1:10" ht="17.25" x14ac:dyDescent="0.25">
      <c r="A7" s="144" t="s">
        <v>53</v>
      </c>
      <c r="B7" s="143"/>
      <c r="C7" s="143"/>
      <c r="D7" s="143"/>
      <c r="E7" s="143"/>
      <c r="F7" s="18"/>
      <c r="G7" s="18"/>
      <c r="H7" s="18"/>
      <c r="I7" s="18"/>
      <c r="J7" s="19"/>
    </row>
    <row r="8" spans="1:10" ht="17.25" x14ac:dyDescent="0.25">
      <c r="A8" s="144" t="s">
        <v>54</v>
      </c>
      <c r="B8" s="143"/>
      <c r="C8" s="143"/>
      <c r="D8" s="143"/>
      <c r="E8" s="143"/>
      <c r="F8" s="18"/>
      <c r="G8" s="18"/>
      <c r="H8" s="18"/>
      <c r="I8" s="18"/>
      <c r="J8" s="19"/>
    </row>
    <row r="9" spans="1:10" x14ac:dyDescent="0.25">
      <c r="A9" s="142"/>
      <c r="B9" s="143"/>
      <c r="C9" s="143"/>
      <c r="D9" s="143"/>
      <c r="E9" s="143"/>
      <c r="F9" s="18"/>
      <c r="G9" s="18"/>
      <c r="H9" s="18"/>
      <c r="I9" s="18"/>
      <c r="J9" s="19"/>
    </row>
    <row r="10" spans="1:10" ht="45" x14ac:dyDescent="0.25">
      <c r="A10" s="143"/>
      <c r="B10" s="145" t="s">
        <v>6</v>
      </c>
      <c r="C10" s="146" t="s">
        <v>36</v>
      </c>
      <c r="D10" s="146" t="s">
        <v>37</v>
      </c>
      <c r="E10" s="146" t="s">
        <v>38</v>
      </c>
      <c r="F10" s="22" t="s">
        <v>51</v>
      </c>
      <c r="G10" s="87"/>
      <c r="H10" s="88"/>
      <c r="I10" s="18"/>
      <c r="J10" s="19"/>
    </row>
    <row r="11" spans="1:10" x14ac:dyDescent="0.25">
      <c r="A11" s="18"/>
      <c r="B11" s="23" t="s">
        <v>41</v>
      </c>
      <c r="C11" s="24">
        <f>FigA!G19+FigA!H19</f>
        <v>0</v>
      </c>
      <c r="D11" s="24">
        <f>FigA!I19+FigA!J19</f>
        <v>0</v>
      </c>
      <c r="E11" s="24">
        <f>FigA!K19+FigA!L19</f>
        <v>0</v>
      </c>
      <c r="F11" s="24">
        <f>FigA!M19</f>
        <v>0</v>
      </c>
      <c r="G11" s="89"/>
      <c r="H11" s="90"/>
      <c r="I11" s="18"/>
      <c r="J11" s="19"/>
    </row>
    <row r="12" spans="1:10" x14ac:dyDescent="0.25">
      <c r="A12" s="18"/>
      <c r="B12" s="23" t="s">
        <v>42</v>
      </c>
      <c r="C12" s="24">
        <f>FigB!G$19+FigB!H$19</f>
        <v>0</v>
      </c>
      <c r="D12" s="24">
        <f>FigB!I$19+FigB!J$19</f>
        <v>0</v>
      </c>
      <c r="E12" s="24">
        <f>FigB!K$19+FigB!L$19</f>
        <v>0</v>
      </c>
      <c r="F12" s="24">
        <f>FigB!M19</f>
        <v>0</v>
      </c>
      <c r="G12" s="89"/>
      <c r="H12" s="90"/>
      <c r="I12" s="18"/>
      <c r="J12" s="19"/>
    </row>
    <row r="13" spans="1:10" x14ac:dyDescent="0.25">
      <c r="A13" s="18"/>
      <c r="B13" s="23" t="s">
        <v>43</v>
      </c>
      <c r="C13" s="24">
        <f>FigC!H$3+FigC!I$3+FigC!J$3</f>
        <v>0</v>
      </c>
      <c r="D13" s="24">
        <f>FigC!K$19+FigC!L$19+FigC!M$19</f>
        <v>0</v>
      </c>
      <c r="E13" s="24">
        <f>FigC!N$19+FigC!O$19+FigC!P$19</f>
        <v>0</v>
      </c>
      <c r="F13" s="24">
        <f>FigC!Q19</f>
        <v>0</v>
      </c>
      <c r="G13" s="89"/>
      <c r="H13" s="90"/>
      <c r="I13" s="18"/>
      <c r="J13" s="19"/>
    </row>
    <row r="14" spans="1:10" x14ac:dyDescent="0.25">
      <c r="A14" s="18"/>
      <c r="B14" s="23" t="s">
        <v>44</v>
      </c>
      <c r="C14" s="24">
        <f>FigD!H$19+FigD!I$19+FigD!J$19</f>
        <v>0</v>
      </c>
      <c r="D14" s="24">
        <f>FigD!K$19+FigD!L$19+FigD!M$19</f>
        <v>0</v>
      </c>
      <c r="E14" s="24">
        <f>FigD!N$19+FigD!O$19+FigD!P$19</f>
        <v>0</v>
      </c>
      <c r="F14" s="24">
        <f>FigD!Q19</f>
        <v>0</v>
      </c>
      <c r="G14" s="89"/>
      <c r="H14" s="90"/>
      <c r="I14" s="18"/>
      <c r="J14" s="19"/>
    </row>
    <row r="15" spans="1:10" x14ac:dyDescent="0.25">
      <c r="A15" s="18"/>
      <c r="B15" s="23" t="s">
        <v>45</v>
      </c>
      <c r="C15" s="24">
        <f>FigE!H$19+FigE!I$19+FigE!J$19</f>
        <v>0</v>
      </c>
      <c r="D15" s="24">
        <f>FigE!K$19+FigE!L$19+FigE!M$19</f>
        <v>0</v>
      </c>
      <c r="E15" s="24">
        <f>FigE!N$19+FigE!O$19+FigE!P$19</f>
        <v>0</v>
      </c>
      <c r="F15" s="24">
        <f>FigE!Q19</f>
        <v>0</v>
      </c>
      <c r="G15" s="89"/>
      <c r="H15" s="90"/>
      <c r="I15" s="18"/>
      <c r="J15" s="19"/>
    </row>
    <row r="16" spans="1:10" x14ac:dyDescent="0.25">
      <c r="A16" s="18"/>
      <c r="B16" s="23" t="s">
        <v>46</v>
      </c>
      <c r="C16" s="24">
        <f>FigF!H$19+FigF!I$19+FigF!J$19</f>
        <v>0</v>
      </c>
      <c r="D16" s="24">
        <f>FigF!K$19+FigF!L$19+FigF!M$19</f>
        <v>0</v>
      </c>
      <c r="E16" s="24">
        <f>FigF!N$19+FigF!O$19+FigF!P$19</f>
        <v>0</v>
      </c>
      <c r="F16" s="24">
        <f>FigF!Q19</f>
        <v>0</v>
      </c>
      <c r="G16" s="89"/>
      <c r="H16" s="90"/>
      <c r="I16" s="18"/>
      <c r="J16" s="19"/>
    </row>
    <row r="17" spans="1:10" x14ac:dyDescent="0.25">
      <c r="A17" s="18"/>
      <c r="B17" s="23" t="s">
        <v>47</v>
      </c>
      <c r="C17" s="24">
        <f>FigG!H$19+FigG!I$19+FigG!J$19</f>
        <v>0</v>
      </c>
      <c r="D17" s="24">
        <f>FigG!K$19+FigG!L$19+FigG!M$19</f>
        <v>0</v>
      </c>
      <c r="E17" s="24">
        <f>FigG!N$19+FigG!O$19+FigG!P$19</f>
        <v>0</v>
      </c>
      <c r="F17" s="24">
        <f>FigG!Q19</f>
        <v>0</v>
      </c>
      <c r="G17" s="89"/>
      <c r="H17" s="90"/>
      <c r="I17" s="18"/>
      <c r="J17" s="19"/>
    </row>
    <row r="18" spans="1:10" x14ac:dyDescent="0.25">
      <c r="A18" s="18"/>
      <c r="B18" s="23" t="s">
        <v>48</v>
      </c>
      <c r="C18" s="24">
        <f>FigH!H$19+FigH!I$19+FigH!J$19</f>
        <v>0</v>
      </c>
      <c r="D18" s="24">
        <f>FigH!K$19+FigH!L$19+FigH!M$19</f>
        <v>0</v>
      </c>
      <c r="E18" s="24">
        <f>FigH!N$19+FigH!O$19+FigH!P$19</f>
        <v>0</v>
      </c>
      <c r="F18" s="24">
        <f>FigH!Q19</f>
        <v>0</v>
      </c>
      <c r="G18" s="89"/>
      <c r="H18" s="90"/>
      <c r="I18" s="18"/>
      <c r="J18" s="19"/>
    </row>
    <row r="19" spans="1:10" x14ac:dyDescent="0.25">
      <c r="A19" s="18"/>
      <c r="B19" s="23" t="s">
        <v>49</v>
      </c>
      <c r="C19" s="24">
        <f>FigI!H$19+FigI!I$19+FigI!J$19</f>
        <v>0</v>
      </c>
      <c r="D19" s="24">
        <f>FigI!K$19+FigI!L$19+FigI!M$19</f>
        <v>0</v>
      </c>
      <c r="E19" s="24">
        <f>FigI!N$19+FigI!O$19+FigI!P$19</f>
        <v>0</v>
      </c>
      <c r="F19" s="24">
        <f>FigI!Q19</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59</v>
      </c>
      <c r="F35" s="156">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4</v>
      </c>
      <c r="C46" s="18"/>
      <c r="D46" s="18"/>
      <c r="E46" s="18"/>
      <c r="F46" s="18" t="s">
        <v>7</v>
      </c>
      <c r="G46" s="18"/>
      <c r="H46" s="18"/>
      <c r="I46" s="18"/>
      <c r="J46" s="19"/>
    </row>
    <row r="47" spans="1:10" ht="15.75" thickBot="1" x14ac:dyDescent="0.3">
      <c r="A47" s="17"/>
      <c r="B47" s="237" t="str">
        <f>IF(ISBLANK(Résultats!C4),"",Résultats!C4)</f>
        <v/>
      </c>
      <c r="C47" s="238"/>
      <c r="D47" s="239"/>
      <c r="E47" s="18"/>
      <c r="F47" s="228"/>
      <c r="G47" s="229"/>
      <c r="H47" s="230"/>
      <c r="I47" s="18"/>
      <c r="J47" s="19"/>
    </row>
    <row r="48" spans="1:10" x14ac:dyDescent="0.25">
      <c r="A48" s="17"/>
      <c r="B48" s="18"/>
      <c r="C48" s="18"/>
      <c r="D48" s="18"/>
      <c r="E48" s="18"/>
      <c r="F48" s="231"/>
      <c r="G48" s="232"/>
      <c r="H48" s="233"/>
      <c r="I48" s="18"/>
      <c r="J48" s="19"/>
    </row>
    <row r="49" spans="1:10" x14ac:dyDescent="0.25">
      <c r="A49" s="17"/>
      <c r="B49" s="18"/>
      <c r="C49" s="18"/>
      <c r="D49" s="18"/>
      <c r="E49" s="18"/>
      <c r="F49" s="231"/>
      <c r="G49" s="232"/>
      <c r="H49" s="233"/>
      <c r="I49" s="18"/>
      <c r="J49" s="19"/>
    </row>
    <row r="50" spans="1:10" x14ac:dyDescent="0.25">
      <c r="A50" s="17"/>
      <c r="B50" s="18"/>
      <c r="C50" s="18"/>
      <c r="D50" s="18"/>
      <c r="E50" s="18"/>
      <c r="F50" s="231"/>
      <c r="G50" s="232"/>
      <c r="H50" s="233"/>
      <c r="I50" s="18"/>
      <c r="J50" s="19"/>
    </row>
    <row r="51" spans="1:10" ht="15.75" thickBot="1" x14ac:dyDescent="0.3">
      <c r="A51" s="17"/>
      <c r="B51" s="18"/>
      <c r="C51" s="18"/>
      <c r="D51" s="18"/>
      <c r="E51" s="18"/>
      <c r="F51" s="234"/>
      <c r="G51" s="235"/>
      <c r="H51" s="236"/>
      <c r="I51" s="18"/>
      <c r="J51" s="19"/>
    </row>
    <row r="52" spans="1:10" ht="15.75" thickBot="1" x14ac:dyDescent="0.3">
      <c r="A52" s="74" t="s">
        <v>20</v>
      </c>
      <c r="B52" s="26"/>
      <c r="C52" s="26"/>
      <c r="D52" s="26"/>
      <c r="E52" s="26"/>
      <c r="F52" s="26"/>
      <c r="G52" s="26"/>
      <c r="H52" s="26"/>
      <c r="I52" s="26"/>
      <c r="J52" s="27"/>
    </row>
  </sheetData>
  <sheetProtection algorithmName="SHA-512" hashValue="mBOISFipSebfpDJxBz0pbo6zNE+wKrAPuUtdk269OghTkImGfILNeTCLfR+rKpR5z1PKmjmUn50k/speVf+xzw==" saltValue="Pxr/WlT0nafoNGZvyNQfx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31">
    <tabColor theme="9"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55</v>
      </c>
      <c r="B1" s="256"/>
      <c r="C1" s="256"/>
      <c r="D1" s="256"/>
      <c r="E1" s="256"/>
      <c r="F1" s="256"/>
      <c r="G1" s="256"/>
      <c r="H1" s="256"/>
      <c r="I1" s="256"/>
      <c r="J1" s="257"/>
    </row>
    <row r="2" spans="1:10" ht="15.75" thickBot="1" x14ac:dyDescent="0.3">
      <c r="A2" s="28" t="s">
        <v>1</v>
      </c>
      <c r="B2" s="243" t="str">
        <f>IF(ISBLANK(Résultats!A26),"",Résultats!A26)</f>
        <v/>
      </c>
      <c r="C2" s="247"/>
      <c r="D2" s="247"/>
      <c r="E2" s="247"/>
      <c r="F2" s="244"/>
      <c r="G2" s="29" t="s">
        <v>2</v>
      </c>
      <c r="H2" s="29"/>
      <c r="I2" s="243" t="str">
        <f>IF(ISBLANK(Résultats!D26),"",Résultats!D26)</f>
        <v/>
      </c>
      <c r="J2" s="244"/>
    </row>
    <row r="3" spans="1:10" ht="15.75" thickBot="1" x14ac:dyDescent="0.3">
      <c r="A3" s="28" t="s">
        <v>3</v>
      </c>
      <c r="B3" s="29"/>
      <c r="C3" s="243" t="str">
        <f>IF(ISBLANK(Résultats!G26),"",Résultats!G26)</f>
        <v/>
      </c>
      <c r="D3" s="247"/>
      <c r="E3" s="247"/>
      <c r="F3" s="244"/>
      <c r="G3" s="258" t="s">
        <v>19</v>
      </c>
      <c r="H3" s="259"/>
      <c r="I3" s="245" t="str">
        <f>IF(ISBLANK(Résultats!F26),"","moins de 21ans")</f>
        <v/>
      </c>
      <c r="J3" s="246"/>
    </row>
    <row r="4" spans="1:10" ht="15.75" thickBot="1" x14ac:dyDescent="0.3">
      <c r="A4" s="28" t="s">
        <v>5</v>
      </c>
      <c r="B4" s="29"/>
      <c r="C4" s="243" t="str">
        <f>IF(ISBLANK(Résultats!C2),"",(Résultats!C2))</f>
        <v/>
      </c>
      <c r="D4" s="247"/>
      <c r="E4" s="247"/>
      <c r="F4" s="244"/>
      <c r="G4" s="29" t="s">
        <v>11</v>
      </c>
      <c r="H4" s="29"/>
      <c r="I4" s="245" t="str">
        <f>IF(ISBLANK(Résultats!J2),"",Résultats!J2)</f>
        <v/>
      </c>
      <c r="J4" s="246"/>
    </row>
    <row r="5" spans="1:10" x14ac:dyDescent="0.25">
      <c r="A5" s="28" t="s">
        <v>0</v>
      </c>
      <c r="B5" s="29"/>
      <c r="C5" s="29"/>
      <c r="D5" s="29"/>
      <c r="E5" s="29"/>
      <c r="F5" s="29"/>
      <c r="G5" s="29"/>
      <c r="H5" s="29"/>
      <c r="I5" s="51"/>
      <c r="J5" s="30"/>
    </row>
    <row r="6" spans="1:10" ht="17.25" x14ac:dyDescent="0.25">
      <c r="A6" s="139" t="s">
        <v>52</v>
      </c>
      <c r="B6" s="29"/>
      <c r="C6" s="29"/>
      <c r="D6" s="29"/>
      <c r="E6" s="29"/>
      <c r="F6" s="29"/>
      <c r="G6" s="29"/>
      <c r="H6" s="29"/>
      <c r="I6" s="29"/>
      <c r="J6" s="30"/>
    </row>
    <row r="7" spans="1:10" ht="17.25" x14ac:dyDescent="0.25">
      <c r="A7" s="139" t="s">
        <v>53</v>
      </c>
      <c r="B7" s="29"/>
      <c r="C7" s="29"/>
      <c r="D7" s="29"/>
      <c r="E7" s="29"/>
      <c r="F7" s="29"/>
      <c r="G7" s="29"/>
      <c r="H7" s="29"/>
      <c r="I7" s="29"/>
      <c r="J7" s="30"/>
    </row>
    <row r="8" spans="1:10" ht="17.25" x14ac:dyDescent="0.25">
      <c r="A8" s="139" t="s">
        <v>54</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6</v>
      </c>
      <c r="C10" s="32" t="s">
        <v>36</v>
      </c>
      <c r="D10" s="32" t="s">
        <v>37</v>
      </c>
      <c r="E10" s="32" t="s">
        <v>38</v>
      </c>
      <c r="F10" s="33" t="s">
        <v>51</v>
      </c>
      <c r="G10" s="83"/>
      <c r="H10" s="84"/>
      <c r="I10" s="29"/>
      <c r="J10" s="30"/>
    </row>
    <row r="11" spans="1:10" x14ac:dyDescent="0.25">
      <c r="A11" s="29"/>
      <c r="B11" s="34" t="s">
        <v>41</v>
      </c>
      <c r="C11" s="35">
        <f>FigA!G20+FigA!H20</f>
        <v>0</v>
      </c>
      <c r="D11" s="35">
        <f>FigA!I20+FigA!J20</f>
        <v>0</v>
      </c>
      <c r="E11" s="35">
        <f>FigA!K20+FigA!L20</f>
        <v>0</v>
      </c>
      <c r="F11" s="35">
        <f>FigA!M20</f>
        <v>0</v>
      </c>
      <c r="G11" s="85"/>
      <c r="H11" s="86"/>
      <c r="I11" s="29"/>
      <c r="J11" s="30"/>
    </row>
    <row r="12" spans="1:10" x14ac:dyDescent="0.25">
      <c r="A12" s="29"/>
      <c r="B12" s="34" t="s">
        <v>42</v>
      </c>
      <c r="C12" s="35">
        <f>FigB!G$20+FigB!H$20</f>
        <v>0</v>
      </c>
      <c r="D12" s="35">
        <f>FigB!I$20+FigB!J$20</f>
        <v>0</v>
      </c>
      <c r="E12" s="35">
        <f>FigB!K$20+FigB!L$20</f>
        <v>0</v>
      </c>
      <c r="F12" s="35">
        <f>FigB!M20</f>
        <v>0</v>
      </c>
      <c r="G12" s="85"/>
      <c r="H12" s="86"/>
      <c r="I12" s="29"/>
      <c r="J12" s="30"/>
    </row>
    <row r="13" spans="1:10" x14ac:dyDescent="0.25">
      <c r="A13" s="29"/>
      <c r="B13" s="34" t="s">
        <v>43</v>
      </c>
      <c r="C13" s="35">
        <f>FigC!H$3+FigC!I$3+FigC!J$3</f>
        <v>0</v>
      </c>
      <c r="D13" s="35">
        <f>FigC!K$20+FigC!L$20+FigC!M$20</f>
        <v>0</v>
      </c>
      <c r="E13" s="35">
        <f>FigC!N$20+FigC!O$20+FigC!P$20</f>
        <v>0</v>
      </c>
      <c r="F13" s="35">
        <f>FigC!Q20</f>
        <v>0</v>
      </c>
      <c r="G13" s="85"/>
      <c r="H13" s="86"/>
      <c r="I13" s="29"/>
      <c r="J13" s="30"/>
    </row>
    <row r="14" spans="1:10" x14ac:dyDescent="0.25">
      <c r="A14" s="29"/>
      <c r="B14" s="34" t="s">
        <v>44</v>
      </c>
      <c r="C14" s="35">
        <f>FigD!H$20+FigD!I$20+FigD!J$20</f>
        <v>0</v>
      </c>
      <c r="D14" s="35">
        <f>FigD!K$20+FigD!L$20+FigD!M$20</f>
        <v>0</v>
      </c>
      <c r="E14" s="35">
        <f>FigD!N$20+FigD!O$20+FigD!P$20</f>
        <v>0</v>
      </c>
      <c r="F14" s="35">
        <f>FigD!Q20</f>
        <v>0</v>
      </c>
      <c r="G14" s="85"/>
      <c r="H14" s="86"/>
      <c r="I14" s="29"/>
      <c r="J14" s="30"/>
    </row>
    <row r="15" spans="1:10" x14ac:dyDescent="0.25">
      <c r="A15" s="29"/>
      <c r="B15" s="34" t="s">
        <v>45</v>
      </c>
      <c r="C15" s="35">
        <f>FigE!H$20+FigE!I$20+FigE!J$20</f>
        <v>0</v>
      </c>
      <c r="D15" s="35">
        <f>FigE!K$20+FigE!L$20+FigE!M$20</f>
        <v>0</v>
      </c>
      <c r="E15" s="35">
        <f>FigE!N$20+FigE!O$20+FigE!P$20</f>
        <v>0</v>
      </c>
      <c r="F15" s="35">
        <f>FigE!Q20</f>
        <v>0</v>
      </c>
      <c r="G15" s="85"/>
      <c r="H15" s="86"/>
      <c r="I15" s="29"/>
      <c r="J15" s="30"/>
    </row>
    <row r="16" spans="1:10" x14ac:dyDescent="0.25">
      <c r="A16" s="29"/>
      <c r="B16" s="34" t="s">
        <v>46</v>
      </c>
      <c r="C16" s="35">
        <f>FigF!H$20+FigF!I$20+FigF!J$20</f>
        <v>0</v>
      </c>
      <c r="D16" s="35">
        <f>FigF!K$20+FigF!L$20+FigF!M$20</f>
        <v>0</v>
      </c>
      <c r="E16" s="35">
        <f>FigF!N$20+FigF!O$20+FigF!P$20</f>
        <v>0</v>
      </c>
      <c r="F16" s="35">
        <f>FigF!Q20</f>
        <v>0</v>
      </c>
      <c r="G16" s="85"/>
      <c r="H16" s="86"/>
      <c r="I16" s="29"/>
      <c r="J16" s="30"/>
    </row>
    <row r="17" spans="1:10" x14ac:dyDescent="0.25">
      <c r="A17" s="29"/>
      <c r="B17" s="34" t="s">
        <v>47</v>
      </c>
      <c r="C17" s="35">
        <f>FigG!H$20+FigG!I$20+FigG!J$20</f>
        <v>0</v>
      </c>
      <c r="D17" s="35">
        <f>FigG!K$20+FigG!L$20+FigG!M$20</f>
        <v>0</v>
      </c>
      <c r="E17" s="35">
        <f>FigG!N$20+FigG!O$20+FigG!P$20</f>
        <v>0</v>
      </c>
      <c r="F17" s="35">
        <f>FigG!Q20</f>
        <v>0</v>
      </c>
      <c r="G17" s="85"/>
      <c r="H17" s="86"/>
      <c r="I17" s="29"/>
      <c r="J17" s="30"/>
    </row>
    <row r="18" spans="1:10" x14ac:dyDescent="0.25">
      <c r="A18" s="29"/>
      <c r="B18" s="34" t="s">
        <v>48</v>
      </c>
      <c r="C18" s="35">
        <f>FigH!H$20+FigH!I$20+FigH!J$20</f>
        <v>0</v>
      </c>
      <c r="D18" s="35">
        <f>FigH!K$20+FigH!L$20+FigH!M$20</f>
        <v>0</v>
      </c>
      <c r="E18" s="35">
        <f>FigH!N$20+FigH!O$20+FigH!P$20</f>
        <v>0</v>
      </c>
      <c r="F18" s="35">
        <f>FigH!Q20</f>
        <v>0</v>
      </c>
      <c r="G18" s="85"/>
      <c r="H18" s="86"/>
      <c r="I18" s="29"/>
      <c r="J18" s="30"/>
    </row>
    <row r="19" spans="1:10" x14ac:dyDescent="0.25">
      <c r="A19" s="29"/>
      <c r="B19" s="34" t="s">
        <v>49</v>
      </c>
      <c r="C19" s="35">
        <f>FigI!H$20+FigI!I$20+FigI!J$20</f>
        <v>0</v>
      </c>
      <c r="D19" s="35">
        <f>FigI!K$20+FigI!L$20+FigI!M$20</f>
        <v>0</v>
      </c>
      <c r="E19" s="35">
        <f>FigI!N$20+FigI!O$20+FigI!P$20</f>
        <v>0</v>
      </c>
      <c r="F19" s="35">
        <f>FigI!Q20</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59</v>
      </c>
      <c r="F35" s="155">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4</v>
      </c>
      <c r="C46" s="29"/>
      <c r="D46" s="29"/>
      <c r="E46" s="29"/>
      <c r="F46" s="29" t="s">
        <v>7</v>
      </c>
      <c r="G46" s="29"/>
      <c r="H46" s="29"/>
      <c r="I46" s="29"/>
      <c r="J46" s="30"/>
    </row>
    <row r="47" spans="1:10" ht="15.75" thickBot="1" x14ac:dyDescent="0.3">
      <c r="A47" s="28"/>
      <c r="B47" s="237" t="str">
        <f>IF(ISBLANK(Résultats!C4),"",Résultats!C4)</f>
        <v/>
      </c>
      <c r="C47" s="238"/>
      <c r="D47" s="239"/>
      <c r="E47" s="29"/>
      <c r="F47" s="228"/>
      <c r="G47" s="229"/>
      <c r="H47" s="230"/>
      <c r="I47" s="29"/>
      <c r="J47" s="30"/>
    </row>
    <row r="48" spans="1:10" x14ac:dyDescent="0.25">
      <c r="A48" s="28"/>
      <c r="B48" s="29"/>
      <c r="C48" s="29"/>
      <c r="D48" s="29"/>
      <c r="E48" s="29"/>
      <c r="F48" s="231"/>
      <c r="G48" s="232"/>
      <c r="H48" s="233"/>
      <c r="I48" s="29"/>
      <c r="J48" s="30"/>
    </row>
    <row r="49" spans="1:10" x14ac:dyDescent="0.25">
      <c r="A49" s="28"/>
      <c r="B49" s="29"/>
      <c r="C49" s="29"/>
      <c r="D49" s="29"/>
      <c r="E49" s="29"/>
      <c r="F49" s="231"/>
      <c r="G49" s="232"/>
      <c r="H49" s="233"/>
      <c r="I49" s="29"/>
      <c r="J49" s="30"/>
    </row>
    <row r="50" spans="1:10" x14ac:dyDescent="0.25">
      <c r="A50" s="28"/>
      <c r="B50" s="29"/>
      <c r="C50" s="29"/>
      <c r="D50" s="29"/>
      <c r="E50" s="29"/>
      <c r="F50" s="231"/>
      <c r="G50" s="232"/>
      <c r="H50" s="233"/>
      <c r="I50" s="29"/>
      <c r="J50" s="30"/>
    </row>
    <row r="51" spans="1:10" ht="15.75" thickBot="1" x14ac:dyDescent="0.3">
      <c r="A51" s="28"/>
      <c r="B51" s="29"/>
      <c r="C51" s="29"/>
      <c r="D51" s="29"/>
      <c r="E51" s="29"/>
      <c r="F51" s="234"/>
      <c r="G51" s="235"/>
      <c r="H51" s="236"/>
      <c r="I51" s="29"/>
      <c r="J51" s="30"/>
    </row>
    <row r="52" spans="1:10" ht="15.75" thickBot="1" x14ac:dyDescent="0.3">
      <c r="A52" s="73" t="s">
        <v>20</v>
      </c>
      <c r="B52" s="37"/>
      <c r="C52" s="37"/>
      <c r="D52" s="37"/>
      <c r="E52" s="37"/>
      <c r="F52" s="37"/>
      <c r="G52" s="37"/>
      <c r="H52" s="37"/>
      <c r="I52" s="37"/>
      <c r="J52" s="38"/>
    </row>
  </sheetData>
  <sheetProtection algorithmName="SHA-512" hashValue="T0ZHaZdh9Mt6yuxIGZvvKGe2bIlr8Va//KO6YScOXoHz/1BVf1gEg+aVl7kgdVD/gz6Ao+AGxcrfSxZMCBgyTg==" saltValue="VV57wItSFwj5Ee+qRtuYu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32">
    <tabColor theme="4" tint="0.79998168889431442"/>
  </sheetPr>
  <dimension ref="A1:J52"/>
  <sheetViews>
    <sheetView topLeftCell="A2" zoomScaleNormal="100" workbookViewId="0">
      <selection activeCell="E35" sqref="E3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0" t="s">
        <v>55</v>
      </c>
      <c r="B1" s="261"/>
      <c r="C1" s="261"/>
      <c r="D1" s="261"/>
      <c r="E1" s="261"/>
      <c r="F1" s="261"/>
      <c r="G1" s="261"/>
      <c r="H1" s="261"/>
      <c r="I1" s="261"/>
      <c r="J1" s="262"/>
    </row>
    <row r="2" spans="1:10" ht="15.75" thickBot="1" x14ac:dyDescent="0.3">
      <c r="A2" s="39" t="s">
        <v>1</v>
      </c>
      <c r="B2" s="243" t="str">
        <f>IF(ISBLANK(Résultats!A27),"",Résultats!A27)</f>
        <v/>
      </c>
      <c r="C2" s="247"/>
      <c r="D2" s="247"/>
      <c r="E2" s="247"/>
      <c r="F2" s="244"/>
      <c r="G2" s="40" t="s">
        <v>2</v>
      </c>
      <c r="H2" s="40"/>
      <c r="I2" s="243" t="str">
        <f>IF(ISBLANK(Résultats!D27),"",Résultats!D27)</f>
        <v/>
      </c>
      <c r="J2" s="244"/>
    </row>
    <row r="3" spans="1:10" ht="15.75" thickBot="1" x14ac:dyDescent="0.3">
      <c r="A3" s="39" t="s">
        <v>3</v>
      </c>
      <c r="B3" s="40"/>
      <c r="C3" s="243" t="str">
        <f>IF(ISBLANK(Résultats!G27),"",Résultats!G27)</f>
        <v/>
      </c>
      <c r="D3" s="247"/>
      <c r="E3" s="247"/>
      <c r="F3" s="244"/>
      <c r="G3" s="263" t="s">
        <v>19</v>
      </c>
      <c r="H3" s="264"/>
      <c r="I3" s="245" t="str">
        <f>IF(ISBLANK(Résultats!F27),"","moins de 21ans")</f>
        <v/>
      </c>
      <c r="J3" s="246"/>
    </row>
    <row r="4" spans="1:10" ht="15.75" thickBot="1" x14ac:dyDescent="0.3">
      <c r="A4" s="39" t="s">
        <v>5</v>
      </c>
      <c r="B4" s="40"/>
      <c r="C4" s="243" t="str">
        <f>IF(ISBLANK(Résultats!C2),"",(Résultats!C2))</f>
        <v/>
      </c>
      <c r="D4" s="247"/>
      <c r="E4" s="247"/>
      <c r="F4" s="244"/>
      <c r="G4" s="40" t="s">
        <v>11</v>
      </c>
      <c r="H4" s="40"/>
      <c r="I4" s="245" t="str">
        <f>IF(ISBLANK(Résultats!J2),"",Résultats!J2)</f>
        <v/>
      </c>
      <c r="J4" s="246"/>
    </row>
    <row r="5" spans="1:10" x14ac:dyDescent="0.25">
      <c r="A5" s="39" t="s">
        <v>0</v>
      </c>
      <c r="B5" s="40"/>
      <c r="C5" s="40"/>
      <c r="D5" s="40"/>
      <c r="E5" s="40"/>
      <c r="F5" s="40"/>
      <c r="G5" s="40"/>
      <c r="H5" s="40"/>
      <c r="I5" s="50"/>
      <c r="J5" s="41"/>
    </row>
    <row r="6" spans="1:10" ht="17.25" x14ac:dyDescent="0.25">
      <c r="A6" s="140" t="s">
        <v>52</v>
      </c>
      <c r="B6" s="40"/>
      <c r="C6" s="40"/>
      <c r="D6" s="40"/>
      <c r="E6" s="40"/>
      <c r="F6" s="40"/>
      <c r="G6" s="40"/>
      <c r="H6" s="40"/>
      <c r="I6" s="40"/>
      <c r="J6" s="41"/>
    </row>
    <row r="7" spans="1:10" ht="17.25" x14ac:dyDescent="0.25">
      <c r="A7" s="140" t="s">
        <v>53</v>
      </c>
      <c r="B7" s="40"/>
      <c r="C7" s="40"/>
      <c r="D7" s="40"/>
      <c r="E7" s="40"/>
      <c r="F7" s="40"/>
      <c r="G7" s="40"/>
      <c r="H7" s="40"/>
      <c r="I7" s="40"/>
      <c r="J7" s="41"/>
    </row>
    <row r="8" spans="1:10" ht="17.25" x14ac:dyDescent="0.25">
      <c r="A8" s="140" t="s">
        <v>54</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6</v>
      </c>
      <c r="C10" s="141" t="s">
        <v>36</v>
      </c>
      <c r="D10" s="141" t="s">
        <v>37</v>
      </c>
      <c r="E10" s="141" t="s">
        <v>38</v>
      </c>
      <c r="F10" s="43" t="s">
        <v>51</v>
      </c>
      <c r="G10" s="79"/>
      <c r="H10" s="80"/>
      <c r="I10" s="40"/>
      <c r="J10" s="41"/>
    </row>
    <row r="11" spans="1:10" x14ac:dyDescent="0.25">
      <c r="A11" s="40"/>
      <c r="B11" s="44" t="s">
        <v>41</v>
      </c>
      <c r="C11" s="45">
        <f>FigA!G21+FigA!H21</f>
        <v>0</v>
      </c>
      <c r="D11" s="45">
        <f>FigA!I21+FigA!J21</f>
        <v>0</v>
      </c>
      <c r="E11" s="45">
        <f>FigA!K21+FigA!L21</f>
        <v>0</v>
      </c>
      <c r="F11" s="45">
        <f>FigA!M21</f>
        <v>0</v>
      </c>
      <c r="G11" s="81"/>
      <c r="H11" s="82"/>
      <c r="I11" s="40"/>
      <c r="J11" s="41"/>
    </row>
    <row r="12" spans="1:10" x14ac:dyDescent="0.25">
      <c r="A12" s="40"/>
      <c r="B12" s="44" t="s">
        <v>42</v>
      </c>
      <c r="C12" s="45">
        <f>FigB!G$21+FigB!H$21</f>
        <v>0</v>
      </c>
      <c r="D12" s="45">
        <f>FigB!I$21+FigB!J$21</f>
        <v>0</v>
      </c>
      <c r="E12" s="45">
        <f>FigB!K$21+FigB!L$21</f>
        <v>0</v>
      </c>
      <c r="F12" s="45">
        <f>FigB!M21</f>
        <v>0</v>
      </c>
      <c r="G12" s="81"/>
      <c r="H12" s="82"/>
      <c r="I12" s="40"/>
      <c r="J12" s="41"/>
    </row>
    <row r="13" spans="1:10" x14ac:dyDescent="0.25">
      <c r="A13" s="40"/>
      <c r="B13" s="44" t="s">
        <v>43</v>
      </c>
      <c r="C13" s="45">
        <f>FigC!H$3+FigC!I$3+FigC!J$3</f>
        <v>0</v>
      </c>
      <c r="D13" s="45">
        <f>FigC!K$21+FigC!L$21+FigC!M$21</f>
        <v>0</v>
      </c>
      <c r="E13" s="45">
        <f>FigC!N$21+FigC!O$21+FigC!P$21</f>
        <v>0</v>
      </c>
      <c r="F13" s="45">
        <f>FigC!Q21</f>
        <v>0</v>
      </c>
      <c r="G13" s="81"/>
      <c r="H13" s="82"/>
      <c r="I13" s="40"/>
      <c r="J13" s="41"/>
    </row>
    <row r="14" spans="1:10" x14ac:dyDescent="0.25">
      <c r="A14" s="40"/>
      <c r="B14" s="44" t="s">
        <v>44</v>
      </c>
      <c r="C14" s="45">
        <f>FigD!H$21+FigD!I$21+FigD!J$21</f>
        <v>0</v>
      </c>
      <c r="D14" s="45">
        <f>FigD!K$21+FigD!L$21+FigD!M$21</f>
        <v>0</v>
      </c>
      <c r="E14" s="45">
        <f>FigD!N$21+FigD!O$21+FigD!P$21</f>
        <v>0</v>
      </c>
      <c r="F14" s="45">
        <f>FigD!Q21</f>
        <v>0</v>
      </c>
      <c r="G14" s="81"/>
      <c r="H14" s="82"/>
      <c r="I14" s="40"/>
      <c r="J14" s="41"/>
    </row>
    <row r="15" spans="1:10" x14ac:dyDescent="0.25">
      <c r="A15" s="40"/>
      <c r="B15" s="44" t="s">
        <v>45</v>
      </c>
      <c r="C15" s="45">
        <f>FigE!H$21+FigE!I$21+FigE!J$21</f>
        <v>0</v>
      </c>
      <c r="D15" s="45">
        <f>FigE!K$21+FigE!L$21+FigE!M$21</f>
        <v>0</v>
      </c>
      <c r="E15" s="45">
        <f>FigE!N$21+FigE!O$21+FigE!P$21</f>
        <v>0</v>
      </c>
      <c r="F15" s="45">
        <f>FigE!Q21</f>
        <v>0</v>
      </c>
      <c r="G15" s="81"/>
      <c r="H15" s="82"/>
      <c r="I15" s="40"/>
      <c r="J15" s="41"/>
    </row>
    <row r="16" spans="1:10" x14ac:dyDescent="0.25">
      <c r="A16" s="40"/>
      <c r="B16" s="44" t="s">
        <v>46</v>
      </c>
      <c r="C16" s="45">
        <f>FigF!H$21+FigF!I$21+FigF!J$21</f>
        <v>0</v>
      </c>
      <c r="D16" s="45">
        <f>FigF!K$21+FigF!L$21+FigF!M$21</f>
        <v>0</v>
      </c>
      <c r="E16" s="45">
        <f>FigF!N$21+FigF!O$21+FigF!P$21</f>
        <v>0</v>
      </c>
      <c r="F16" s="45">
        <f>FigF!Q21</f>
        <v>0</v>
      </c>
      <c r="G16" s="81"/>
      <c r="H16" s="82"/>
      <c r="I16" s="40"/>
      <c r="J16" s="41"/>
    </row>
    <row r="17" spans="1:10" x14ac:dyDescent="0.25">
      <c r="A17" s="40"/>
      <c r="B17" s="44" t="s">
        <v>47</v>
      </c>
      <c r="C17" s="45">
        <f>FigG!H$21+FigG!I$21+FigG!J$21</f>
        <v>0</v>
      </c>
      <c r="D17" s="45">
        <f>FigG!K$21+FigG!L$21+FigG!M$21</f>
        <v>0</v>
      </c>
      <c r="E17" s="45">
        <f>FigG!N$21+FigG!O$21+FigG!P$21</f>
        <v>0</v>
      </c>
      <c r="F17" s="45">
        <f>FigG!Q21</f>
        <v>0</v>
      </c>
      <c r="G17" s="81"/>
      <c r="H17" s="82"/>
      <c r="I17" s="40"/>
      <c r="J17" s="41"/>
    </row>
    <row r="18" spans="1:10" x14ac:dyDescent="0.25">
      <c r="A18" s="40"/>
      <c r="B18" s="44" t="s">
        <v>48</v>
      </c>
      <c r="C18" s="45">
        <f>FigH!H$21+FigH!I$21+FigH!J$21</f>
        <v>0</v>
      </c>
      <c r="D18" s="45">
        <f>FigH!K$21+FigH!L$21+FigH!M$21</f>
        <v>0</v>
      </c>
      <c r="E18" s="45">
        <f>FigH!N$21+FigH!O$21+FigH!P$21</f>
        <v>0</v>
      </c>
      <c r="F18" s="45">
        <f>FigH!Q21</f>
        <v>0</v>
      </c>
      <c r="G18" s="81"/>
      <c r="H18" s="82"/>
      <c r="I18" s="40"/>
      <c r="J18" s="41"/>
    </row>
    <row r="19" spans="1:10" x14ac:dyDescent="0.25">
      <c r="A19" s="40"/>
      <c r="B19" s="44" t="s">
        <v>49</v>
      </c>
      <c r="C19" s="45">
        <f>FigI!H$21+FigI!I$21+FigI!J$21</f>
        <v>0</v>
      </c>
      <c r="D19" s="45">
        <f>FigI!K$21+FigI!L$21+FigI!M$21</f>
        <v>0</v>
      </c>
      <c r="E19" s="45">
        <f>FigI!N$21+FigI!O$21+FigI!P$21</f>
        <v>0</v>
      </c>
      <c r="F19" s="45">
        <f>FigI!Q21</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59</v>
      </c>
      <c r="F35" s="154">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4</v>
      </c>
      <c r="C46" s="40"/>
      <c r="D46" s="40"/>
      <c r="E46" s="40"/>
      <c r="F46" s="40" t="s">
        <v>7</v>
      </c>
      <c r="G46" s="40"/>
      <c r="H46" s="40"/>
      <c r="I46" s="40"/>
      <c r="J46" s="41"/>
    </row>
    <row r="47" spans="1:10" ht="15.75" thickBot="1" x14ac:dyDescent="0.3">
      <c r="A47" s="39"/>
      <c r="B47" s="237" t="str">
        <f>IF(ISBLANK(Résultats!C4),"",Résultats!C4)</f>
        <v/>
      </c>
      <c r="C47" s="238"/>
      <c r="D47" s="239"/>
      <c r="E47" s="40"/>
      <c r="F47" s="228"/>
      <c r="G47" s="229"/>
      <c r="H47" s="230"/>
      <c r="I47" s="40"/>
      <c r="J47" s="41"/>
    </row>
    <row r="48" spans="1:10" x14ac:dyDescent="0.25">
      <c r="A48" s="39"/>
      <c r="B48" s="40"/>
      <c r="C48" s="40"/>
      <c r="D48" s="40"/>
      <c r="E48" s="40"/>
      <c r="F48" s="231"/>
      <c r="G48" s="232"/>
      <c r="H48" s="233"/>
      <c r="I48" s="40"/>
      <c r="J48" s="41"/>
    </row>
    <row r="49" spans="1:10" x14ac:dyDescent="0.25">
      <c r="A49" s="39"/>
      <c r="B49" s="40"/>
      <c r="C49" s="40"/>
      <c r="D49" s="40"/>
      <c r="E49" s="40"/>
      <c r="F49" s="231"/>
      <c r="G49" s="232"/>
      <c r="H49" s="233"/>
      <c r="I49" s="40"/>
      <c r="J49" s="41"/>
    </row>
    <row r="50" spans="1:10" x14ac:dyDescent="0.25">
      <c r="A50" s="39"/>
      <c r="B50" s="40"/>
      <c r="C50" s="40"/>
      <c r="D50" s="40"/>
      <c r="E50" s="40"/>
      <c r="F50" s="231"/>
      <c r="G50" s="232"/>
      <c r="H50" s="233"/>
      <c r="I50" s="40"/>
      <c r="J50" s="41"/>
    </row>
    <row r="51" spans="1:10" ht="15.75" thickBot="1" x14ac:dyDescent="0.3">
      <c r="A51" s="39"/>
      <c r="B51" s="40"/>
      <c r="C51" s="40"/>
      <c r="D51" s="40"/>
      <c r="E51" s="40"/>
      <c r="F51" s="234"/>
      <c r="G51" s="235"/>
      <c r="H51" s="236"/>
      <c r="I51" s="40"/>
      <c r="J51" s="41"/>
    </row>
    <row r="52" spans="1:10" ht="15.75" thickBot="1" x14ac:dyDescent="0.3">
      <c r="A52" s="72" t="s">
        <v>20</v>
      </c>
      <c r="B52" s="47"/>
      <c r="C52" s="47"/>
      <c r="D52" s="47"/>
      <c r="E52" s="47"/>
      <c r="F52" s="47"/>
      <c r="G52" s="47"/>
      <c r="H52" s="47"/>
      <c r="I52" s="47"/>
      <c r="J52" s="48"/>
    </row>
  </sheetData>
  <sheetProtection algorithmName="SHA-512" hashValue="Mcka+ChO76ZuHyGzdOeF7ViwOqhre5TkMS2Xaqnl1ayngb1AAnjwyWreBNLRblsLSxUWlPvdO+Bt31gNVI/sug==" saltValue="ZD10uXZo3d+Y58d18TWn+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G1:N22"/>
  <sheetViews>
    <sheetView zoomScaleNormal="100" workbookViewId="0">
      <selection activeCell="L27" sqref="L27"/>
    </sheetView>
  </sheetViews>
  <sheetFormatPr baseColWidth="10" defaultColWidth="10.7109375" defaultRowHeight="15" x14ac:dyDescent="0.25"/>
  <cols>
    <col min="4" max="4" width="14" customWidth="1"/>
    <col min="5" max="5" width="9" customWidth="1"/>
  </cols>
  <sheetData>
    <row r="1" spans="7:14" ht="60" x14ac:dyDescent="0.25">
      <c r="G1" s="222" t="s">
        <v>36</v>
      </c>
      <c r="H1" s="223"/>
      <c r="I1" s="222" t="s">
        <v>37</v>
      </c>
      <c r="J1" s="223"/>
      <c r="K1" s="222" t="s">
        <v>38</v>
      </c>
      <c r="L1" s="223"/>
      <c r="M1" s="165" t="s">
        <v>39</v>
      </c>
      <c r="N1" s="57"/>
    </row>
    <row r="2" spans="7:14" x14ac:dyDescent="0.25">
      <c r="G2" s="101"/>
      <c r="H2" s="102"/>
      <c r="I2" s="101"/>
      <c r="J2" s="102"/>
      <c r="K2" s="101"/>
      <c r="L2" s="102"/>
      <c r="M2" s="166">
        <f>MAX(G2+H2,I2+J2,K2+L2)</f>
        <v>0</v>
      </c>
      <c r="N2" s="57" t="str">
        <f>IF(ISBLANK(Résultats!D8),"Joueur 1",Résultats!D8)</f>
        <v>Joueur 1</v>
      </c>
    </row>
    <row r="3" spans="7:14" x14ac:dyDescent="0.25">
      <c r="G3" s="103"/>
      <c r="H3" s="104"/>
      <c r="I3" s="103"/>
      <c r="J3" s="104"/>
      <c r="K3" s="103"/>
      <c r="L3" s="104"/>
      <c r="M3" s="167">
        <f t="shared" ref="M3:M21" si="0">MAX(G3+H3,I3+J3,K3+L3)</f>
        <v>0</v>
      </c>
      <c r="N3" s="157" t="str">
        <f>IF(ISBLANK(Résultats!D9),"Joueur 2",Résultats!D9)</f>
        <v>Joueur 2</v>
      </c>
    </row>
    <row r="4" spans="7:14" x14ac:dyDescent="0.25">
      <c r="G4" s="105"/>
      <c r="H4" s="106"/>
      <c r="I4" s="105"/>
      <c r="J4" s="106"/>
      <c r="K4" s="105"/>
      <c r="L4" s="106"/>
      <c r="M4" s="168">
        <f t="shared" si="0"/>
        <v>0</v>
      </c>
      <c r="N4" s="158" t="str">
        <f>IF(ISBLANK(Résultats!D10),"Joueur 3",Résultats!D10)</f>
        <v>Joueur 3</v>
      </c>
    </row>
    <row r="5" spans="7:14" x14ac:dyDescent="0.25">
      <c r="G5" s="107"/>
      <c r="H5" s="108"/>
      <c r="I5" s="107"/>
      <c r="J5" s="108"/>
      <c r="K5" s="107"/>
      <c r="L5" s="108"/>
      <c r="M5" s="169">
        <f t="shared" si="0"/>
        <v>0</v>
      </c>
      <c r="N5" s="159" t="str">
        <f>IF(ISBLANK(Résultats!D11),"Joueur 4",Résultats!D11)</f>
        <v>Joueur 4</v>
      </c>
    </row>
    <row r="6" spans="7:14" x14ac:dyDescent="0.25">
      <c r="G6" s="101"/>
      <c r="H6" s="102"/>
      <c r="I6" s="101"/>
      <c r="J6" s="102"/>
      <c r="K6" s="101"/>
      <c r="L6" s="102"/>
      <c r="M6" s="166">
        <f t="shared" si="0"/>
        <v>0</v>
      </c>
      <c r="N6" s="57" t="str">
        <f>IF(ISBLANK(Résultats!D12),"Joueur 5",Résultats!D12)</f>
        <v>Joueur 5</v>
      </c>
    </row>
    <row r="7" spans="7:14" x14ac:dyDescent="0.25">
      <c r="G7" s="103"/>
      <c r="H7" s="104"/>
      <c r="I7" s="103"/>
      <c r="J7" s="104"/>
      <c r="K7" s="103"/>
      <c r="L7" s="104"/>
      <c r="M7" s="167">
        <f t="shared" si="0"/>
        <v>0</v>
      </c>
      <c r="N7" s="157" t="str">
        <f>IF(ISBLANK(Résultats!D13),"Joueur 6",Résultats!D13)</f>
        <v>Joueur 6</v>
      </c>
    </row>
    <row r="8" spans="7:14" x14ac:dyDescent="0.25">
      <c r="G8" s="105"/>
      <c r="H8" s="106"/>
      <c r="I8" s="105"/>
      <c r="J8" s="106"/>
      <c r="K8" s="105"/>
      <c r="L8" s="106"/>
      <c r="M8" s="168">
        <f t="shared" si="0"/>
        <v>0</v>
      </c>
      <c r="N8" s="158" t="str">
        <f>IF(ISBLANK(Résultats!D14),"Joueur 7",Résultats!D14)</f>
        <v>Joueur 7</v>
      </c>
    </row>
    <row r="9" spans="7:14" x14ac:dyDescent="0.25">
      <c r="G9" s="107"/>
      <c r="H9" s="108"/>
      <c r="I9" s="107"/>
      <c r="J9" s="108"/>
      <c r="K9" s="107"/>
      <c r="L9" s="108"/>
      <c r="M9" s="169">
        <f t="shared" si="0"/>
        <v>0</v>
      </c>
      <c r="N9" s="159" t="str">
        <f>IF(ISBLANK(Résultats!D15),"Joueur 8",Résultats!D15)</f>
        <v>Joueur 8</v>
      </c>
    </row>
    <row r="10" spans="7:14" x14ac:dyDescent="0.25">
      <c r="G10" s="101"/>
      <c r="H10" s="102"/>
      <c r="I10" s="101"/>
      <c r="J10" s="102"/>
      <c r="K10" s="101"/>
      <c r="L10" s="102"/>
      <c r="M10" s="166">
        <f t="shared" si="0"/>
        <v>0</v>
      </c>
      <c r="N10" s="57" t="str">
        <f>IF(ISBLANK(Résultats!D16),"Joueur 9",Résultats!D16)</f>
        <v>Joueur 9</v>
      </c>
    </row>
    <row r="11" spans="7:14" x14ac:dyDescent="0.25">
      <c r="G11" s="103"/>
      <c r="H11" s="104"/>
      <c r="I11" s="103"/>
      <c r="J11" s="104"/>
      <c r="K11" s="103"/>
      <c r="L11" s="104"/>
      <c r="M11" s="167">
        <f t="shared" si="0"/>
        <v>0</v>
      </c>
      <c r="N11" s="157" t="str">
        <f>IF(ISBLANK(Résultats!D17),"Joueur 10",Résultats!D17)</f>
        <v>Joueur 10</v>
      </c>
    </row>
    <row r="12" spans="7:14" x14ac:dyDescent="0.25">
      <c r="G12" s="105"/>
      <c r="H12" s="106"/>
      <c r="I12" s="105"/>
      <c r="J12" s="106"/>
      <c r="K12" s="105"/>
      <c r="L12" s="106"/>
      <c r="M12" s="168">
        <f t="shared" si="0"/>
        <v>0</v>
      </c>
      <c r="N12" s="158" t="str">
        <f>IF(ISBLANK(Résultats!D18),"Joueur 11",Résultats!D18)</f>
        <v>Joueur 11</v>
      </c>
    </row>
    <row r="13" spans="7:14" x14ac:dyDescent="0.25">
      <c r="G13" s="107"/>
      <c r="H13" s="108"/>
      <c r="I13" s="107"/>
      <c r="J13" s="108"/>
      <c r="K13" s="107"/>
      <c r="L13" s="108"/>
      <c r="M13" s="169">
        <f t="shared" si="0"/>
        <v>0</v>
      </c>
      <c r="N13" s="159" t="str">
        <f>IF(ISBLANK(Résultats!D19),"Joueur 12",Résultats!D19)</f>
        <v>Joueur 12</v>
      </c>
    </row>
    <row r="14" spans="7:14" x14ac:dyDescent="0.25">
      <c r="G14" s="101"/>
      <c r="H14" s="102"/>
      <c r="I14" s="101"/>
      <c r="J14" s="102"/>
      <c r="K14" s="101"/>
      <c r="L14" s="102"/>
      <c r="M14" s="166">
        <f t="shared" si="0"/>
        <v>0</v>
      </c>
      <c r="N14" s="57" t="str">
        <f>IF(ISBLANK(Résultats!D20),"Joueur 13",Résultats!D20)</f>
        <v>Joueur 13</v>
      </c>
    </row>
    <row r="15" spans="7:14" x14ac:dyDescent="0.25">
      <c r="G15" s="103"/>
      <c r="H15" s="104"/>
      <c r="I15" s="103"/>
      <c r="J15" s="104"/>
      <c r="K15" s="103"/>
      <c r="L15" s="104"/>
      <c r="M15" s="167">
        <f t="shared" si="0"/>
        <v>0</v>
      </c>
      <c r="N15" s="157" t="str">
        <f>IF(ISBLANK(Résultats!D21),"Joueur 14",Résultats!D21)</f>
        <v>Joueur 14</v>
      </c>
    </row>
    <row r="16" spans="7:14" x14ac:dyDescent="0.25">
      <c r="G16" s="105"/>
      <c r="H16" s="106"/>
      <c r="I16" s="105"/>
      <c r="J16" s="106"/>
      <c r="K16" s="105"/>
      <c r="L16" s="106"/>
      <c r="M16" s="168">
        <f t="shared" si="0"/>
        <v>0</v>
      </c>
      <c r="N16" s="158" t="str">
        <f>IF(ISBLANK(Résultats!D22),"Joueur 15",Résultats!D22)</f>
        <v>Joueur 15</v>
      </c>
    </row>
    <row r="17" spans="7:14" x14ac:dyDescent="0.25">
      <c r="G17" s="107"/>
      <c r="H17" s="108"/>
      <c r="I17" s="107"/>
      <c r="J17" s="108"/>
      <c r="K17" s="107"/>
      <c r="L17" s="108"/>
      <c r="M17" s="169">
        <f t="shared" si="0"/>
        <v>0</v>
      </c>
      <c r="N17" s="159" t="str">
        <f>IF(ISBLANK(Résultats!D23),"Joueur 16",Résultats!D23)</f>
        <v>Joueur 16</v>
      </c>
    </row>
    <row r="18" spans="7:14" x14ac:dyDescent="0.25">
      <c r="G18" s="101"/>
      <c r="H18" s="102"/>
      <c r="I18" s="101"/>
      <c r="J18" s="102"/>
      <c r="K18" s="101"/>
      <c r="L18" s="102"/>
      <c r="M18" s="166">
        <f t="shared" si="0"/>
        <v>0</v>
      </c>
      <c r="N18" s="57" t="str">
        <f>IF(ISBLANK(Résultats!D24),"Joueur 17",Résultats!D24)</f>
        <v>Joueur 17</v>
      </c>
    </row>
    <row r="19" spans="7:14" x14ac:dyDescent="0.25">
      <c r="G19" s="103"/>
      <c r="H19" s="104"/>
      <c r="I19" s="103"/>
      <c r="J19" s="104"/>
      <c r="K19" s="103"/>
      <c r="L19" s="104"/>
      <c r="M19" s="167">
        <f t="shared" si="0"/>
        <v>0</v>
      </c>
      <c r="N19" s="157" t="str">
        <f>IF(ISBLANK(Résultats!D25),"Joueur 18",Résultats!D25)</f>
        <v>Joueur 18</v>
      </c>
    </row>
    <row r="20" spans="7:14" x14ac:dyDescent="0.25">
      <c r="G20" s="105"/>
      <c r="H20" s="106"/>
      <c r="I20" s="105"/>
      <c r="J20" s="106"/>
      <c r="K20" s="105"/>
      <c r="L20" s="106"/>
      <c r="M20" s="168">
        <f t="shared" si="0"/>
        <v>0</v>
      </c>
      <c r="N20" s="158" t="str">
        <f>IF(ISBLANK(Résultats!D26),"Joueur 19",Résultats!D26)</f>
        <v>Joueur 19</v>
      </c>
    </row>
    <row r="21" spans="7:14" ht="15.75" thickBot="1" x14ac:dyDescent="0.3">
      <c r="G21" s="109"/>
      <c r="H21" s="110"/>
      <c r="I21" s="109"/>
      <c r="J21" s="110"/>
      <c r="K21" s="109"/>
      <c r="L21" s="110"/>
      <c r="M21" s="170">
        <f t="shared" si="0"/>
        <v>0</v>
      </c>
      <c r="N21" s="159" t="str">
        <f>IF(ISBLANK(Résultats!D27),"Joueur 20",Résultats!D27)</f>
        <v>Joueur 20</v>
      </c>
    </row>
    <row r="22" spans="7:14" x14ac:dyDescent="0.25">
      <c r="G22" s="70" t="s">
        <v>20</v>
      </c>
      <c r="H22" s="70"/>
    </row>
  </sheetData>
  <sheetProtection algorithmName="SHA-512" hashValue="FypmP0o1Eq7EF3v6dpbQ3RAGFMhkAoPHOC+Yd8EopdOz0RFmWnIshAmCUU3uYBB4LB46rCzbw7ScGrDjNyE1gg==" saltValue="kezaqAEv5NzpkWzoAKB1qg==" spinCount="100000" sheet="1" objects="1" scenarios="1"/>
  <mergeCells count="3">
    <mergeCell ref="G1:H1"/>
    <mergeCell ref="I1:J1"/>
    <mergeCell ref="K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G1:N22"/>
  <sheetViews>
    <sheetView workbookViewId="0">
      <selection activeCell="M1" sqref="M1:M21"/>
    </sheetView>
  </sheetViews>
  <sheetFormatPr baseColWidth="10" defaultColWidth="10.7109375" defaultRowHeight="15" x14ac:dyDescent="0.25"/>
  <cols>
    <col min="4" max="4" width="14" customWidth="1"/>
    <col min="5" max="5" width="9" customWidth="1"/>
  </cols>
  <sheetData>
    <row r="1" spans="7:14" ht="60" x14ac:dyDescent="0.25">
      <c r="G1" s="224" t="s">
        <v>36</v>
      </c>
      <c r="H1" s="225"/>
      <c r="I1" s="224" t="s">
        <v>37</v>
      </c>
      <c r="J1" s="225"/>
      <c r="K1" s="224" t="s">
        <v>38</v>
      </c>
      <c r="L1" s="226"/>
      <c r="M1" s="160" t="s">
        <v>39</v>
      </c>
      <c r="N1" s="57"/>
    </row>
    <row r="2" spans="7:14" x14ac:dyDescent="0.25">
      <c r="G2" s="102"/>
      <c r="H2" s="101"/>
      <c r="I2" s="102"/>
      <c r="J2" s="101"/>
      <c r="K2" s="102"/>
      <c r="L2" s="97"/>
      <c r="M2" s="161">
        <f>MAX(G2+H2,I2+J2,K2+L2)</f>
        <v>0</v>
      </c>
      <c r="N2" s="57" t="str">
        <f>IF(ISBLANK(Résultats!D8),"Joueur 1",Résultats!D8)</f>
        <v>Joueur 1</v>
      </c>
    </row>
    <row r="3" spans="7:14" x14ac:dyDescent="0.25">
      <c r="G3" s="104"/>
      <c r="H3" s="103"/>
      <c r="I3" s="104"/>
      <c r="J3" s="103"/>
      <c r="K3" s="104"/>
      <c r="L3" s="98"/>
      <c r="M3" s="162">
        <f t="shared" ref="M3:M21" si="0">MAX(G3+H3,I3+J3,K3+L3)</f>
        <v>0</v>
      </c>
      <c r="N3" s="157" t="str">
        <f>IF(ISBLANK(Résultats!D9),"Joueur 2",Résultats!D9)</f>
        <v>Joueur 2</v>
      </c>
    </row>
    <row r="4" spans="7:14" x14ac:dyDescent="0.25">
      <c r="G4" s="106"/>
      <c r="H4" s="105"/>
      <c r="I4" s="106"/>
      <c r="J4" s="105"/>
      <c r="K4" s="106"/>
      <c r="L4" s="99"/>
      <c r="M4" s="163">
        <f t="shared" si="0"/>
        <v>0</v>
      </c>
      <c r="N4" s="158" t="str">
        <f>IF(ISBLANK(Résultats!D10),"Joueur 3",Résultats!D10)</f>
        <v>Joueur 3</v>
      </c>
    </row>
    <row r="5" spans="7:14" x14ac:dyDescent="0.25">
      <c r="G5" s="108"/>
      <c r="H5" s="107"/>
      <c r="I5" s="108"/>
      <c r="J5" s="107"/>
      <c r="K5" s="108"/>
      <c r="L5" s="100"/>
      <c r="M5" s="164">
        <f t="shared" si="0"/>
        <v>0</v>
      </c>
      <c r="N5" s="159" t="str">
        <f>IF(ISBLANK(Résultats!D11),"Joueur 4",Résultats!D11)</f>
        <v>Joueur 4</v>
      </c>
    </row>
    <row r="6" spans="7:14" x14ac:dyDescent="0.25">
      <c r="G6" s="102"/>
      <c r="H6" s="101"/>
      <c r="I6" s="102"/>
      <c r="J6" s="101"/>
      <c r="K6" s="102"/>
      <c r="L6" s="97"/>
      <c r="M6" s="161">
        <f t="shared" si="0"/>
        <v>0</v>
      </c>
      <c r="N6" s="57" t="str">
        <f>IF(ISBLANK(Résultats!D12),"Joueur 5",Résultats!D12)</f>
        <v>Joueur 5</v>
      </c>
    </row>
    <row r="7" spans="7:14" x14ac:dyDescent="0.25">
      <c r="G7" s="104"/>
      <c r="H7" s="103"/>
      <c r="I7" s="104"/>
      <c r="J7" s="103"/>
      <c r="K7" s="104"/>
      <c r="L7" s="98"/>
      <c r="M7" s="162">
        <f t="shared" si="0"/>
        <v>0</v>
      </c>
      <c r="N7" s="157" t="str">
        <f>IF(ISBLANK(Résultats!D13),"Joueur 6",Résultats!D13)</f>
        <v>Joueur 6</v>
      </c>
    </row>
    <row r="8" spans="7:14" x14ac:dyDescent="0.25">
      <c r="G8" s="106"/>
      <c r="H8" s="105"/>
      <c r="I8" s="106"/>
      <c r="J8" s="105"/>
      <c r="K8" s="106"/>
      <c r="L8" s="99"/>
      <c r="M8" s="163">
        <f t="shared" si="0"/>
        <v>0</v>
      </c>
      <c r="N8" s="158" t="str">
        <f>IF(ISBLANK(Résultats!D14),"Joueur 7",Résultats!D14)</f>
        <v>Joueur 7</v>
      </c>
    </row>
    <row r="9" spans="7:14" x14ac:dyDescent="0.25">
      <c r="G9" s="108"/>
      <c r="H9" s="107"/>
      <c r="I9" s="108"/>
      <c r="J9" s="107"/>
      <c r="K9" s="108"/>
      <c r="L9" s="100"/>
      <c r="M9" s="164">
        <f t="shared" si="0"/>
        <v>0</v>
      </c>
      <c r="N9" s="159" t="str">
        <f>IF(ISBLANK(Résultats!D15),"Joueur 8",Résultats!D15)</f>
        <v>Joueur 8</v>
      </c>
    </row>
    <row r="10" spans="7:14" x14ac:dyDescent="0.25">
      <c r="G10" s="102"/>
      <c r="H10" s="101"/>
      <c r="I10" s="102"/>
      <c r="J10" s="101"/>
      <c r="K10" s="102"/>
      <c r="L10" s="97"/>
      <c r="M10" s="161">
        <f t="shared" si="0"/>
        <v>0</v>
      </c>
      <c r="N10" s="57" t="str">
        <f>IF(ISBLANK(Résultats!D16),"Joueur 9",Résultats!D16)</f>
        <v>Joueur 9</v>
      </c>
    </row>
    <row r="11" spans="7:14" x14ac:dyDescent="0.25">
      <c r="G11" s="104"/>
      <c r="H11" s="103"/>
      <c r="I11" s="104"/>
      <c r="J11" s="103"/>
      <c r="K11" s="104"/>
      <c r="L11" s="98"/>
      <c r="M11" s="162">
        <f t="shared" si="0"/>
        <v>0</v>
      </c>
      <c r="N11" s="157" t="str">
        <f>IF(ISBLANK(Résultats!D17),"Joueur 10",Résultats!D17)</f>
        <v>Joueur 10</v>
      </c>
    </row>
    <row r="12" spans="7:14" x14ac:dyDescent="0.25">
      <c r="G12" s="106"/>
      <c r="H12" s="105"/>
      <c r="I12" s="106"/>
      <c r="J12" s="105"/>
      <c r="K12" s="106"/>
      <c r="L12" s="99"/>
      <c r="M12" s="163">
        <f t="shared" si="0"/>
        <v>0</v>
      </c>
      <c r="N12" s="158" t="str">
        <f>IF(ISBLANK(Résultats!D18),"Joueur 11",Résultats!D18)</f>
        <v>Joueur 11</v>
      </c>
    </row>
    <row r="13" spans="7:14" x14ac:dyDescent="0.25">
      <c r="G13" s="108"/>
      <c r="H13" s="107"/>
      <c r="I13" s="108"/>
      <c r="J13" s="107"/>
      <c r="K13" s="108"/>
      <c r="L13" s="100"/>
      <c r="M13" s="164">
        <f t="shared" si="0"/>
        <v>0</v>
      </c>
      <c r="N13" s="159" t="str">
        <f>IF(ISBLANK(Résultats!D19),"Joueur 12",Résultats!D19)</f>
        <v>Joueur 12</v>
      </c>
    </row>
    <row r="14" spans="7:14" x14ac:dyDescent="0.25">
      <c r="G14" s="102"/>
      <c r="H14" s="101"/>
      <c r="I14" s="102"/>
      <c r="J14" s="101"/>
      <c r="K14" s="102"/>
      <c r="L14" s="97"/>
      <c r="M14" s="161">
        <f t="shared" si="0"/>
        <v>0</v>
      </c>
      <c r="N14" s="57" t="str">
        <f>IF(ISBLANK(Résultats!D20),"Joueur 13",Résultats!D20)</f>
        <v>Joueur 13</v>
      </c>
    </row>
    <row r="15" spans="7:14" x14ac:dyDescent="0.25">
      <c r="G15" s="104"/>
      <c r="H15" s="103"/>
      <c r="I15" s="104"/>
      <c r="J15" s="103"/>
      <c r="K15" s="104"/>
      <c r="L15" s="98"/>
      <c r="M15" s="162">
        <f t="shared" si="0"/>
        <v>0</v>
      </c>
      <c r="N15" s="157" t="str">
        <f>IF(ISBLANK(Résultats!D21),"Joueur 14",Résultats!D21)</f>
        <v>Joueur 14</v>
      </c>
    </row>
    <row r="16" spans="7:14" x14ac:dyDescent="0.25">
      <c r="G16" s="106"/>
      <c r="H16" s="105"/>
      <c r="I16" s="106"/>
      <c r="J16" s="105"/>
      <c r="K16" s="106"/>
      <c r="L16" s="99"/>
      <c r="M16" s="163">
        <f t="shared" si="0"/>
        <v>0</v>
      </c>
      <c r="N16" s="158" t="str">
        <f>IF(ISBLANK(Résultats!D22),"Joueur 15",Résultats!D22)</f>
        <v>Joueur 15</v>
      </c>
    </row>
    <row r="17" spans="7:14" x14ac:dyDescent="0.25">
      <c r="G17" s="108"/>
      <c r="H17" s="107"/>
      <c r="I17" s="108"/>
      <c r="J17" s="107"/>
      <c r="K17" s="108"/>
      <c r="L17" s="100"/>
      <c r="M17" s="164">
        <f t="shared" si="0"/>
        <v>0</v>
      </c>
      <c r="N17" s="159" t="str">
        <f>IF(ISBLANK(Résultats!D23),"Joueur 16",Résultats!D23)</f>
        <v>Joueur 16</v>
      </c>
    </row>
    <row r="18" spans="7:14" x14ac:dyDescent="0.25">
      <c r="G18" s="102"/>
      <c r="H18" s="101"/>
      <c r="I18" s="102"/>
      <c r="J18" s="101"/>
      <c r="K18" s="102"/>
      <c r="L18" s="97"/>
      <c r="M18" s="161">
        <f t="shared" si="0"/>
        <v>0</v>
      </c>
      <c r="N18" s="57" t="str">
        <f>IF(ISBLANK(Résultats!D24),"Joueur 17",Résultats!D24)</f>
        <v>Joueur 17</v>
      </c>
    </row>
    <row r="19" spans="7:14" x14ac:dyDescent="0.25">
      <c r="G19" s="104"/>
      <c r="H19" s="103"/>
      <c r="I19" s="104"/>
      <c r="J19" s="103"/>
      <c r="K19" s="104"/>
      <c r="L19" s="98"/>
      <c r="M19" s="162">
        <f t="shared" si="0"/>
        <v>0</v>
      </c>
      <c r="N19" s="157" t="str">
        <f>IF(ISBLANK(Résultats!D25),"Joueur 18",Résultats!D25)</f>
        <v>Joueur 18</v>
      </c>
    </row>
    <row r="20" spans="7:14" x14ac:dyDescent="0.25">
      <c r="G20" s="106"/>
      <c r="H20" s="105"/>
      <c r="I20" s="106"/>
      <c r="J20" s="105"/>
      <c r="K20" s="106"/>
      <c r="L20" s="99"/>
      <c r="M20" s="163">
        <f t="shared" si="0"/>
        <v>0</v>
      </c>
      <c r="N20" s="158" t="str">
        <f>IF(ISBLANK(Résultats!D26),"Joueur 19",Résultats!D26)</f>
        <v>Joueur 19</v>
      </c>
    </row>
    <row r="21" spans="7:14" ht="15.75" thickBot="1" x14ac:dyDescent="0.3">
      <c r="G21" s="110"/>
      <c r="H21" s="109"/>
      <c r="I21" s="110"/>
      <c r="J21" s="109"/>
      <c r="K21" s="110"/>
      <c r="L21" s="100"/>
      <c r="M21" s="164">
        <f t="shared" si="0"/>
        <v>0</v>
      </c>
      <c r="N21" s="159" t="str">
        <f>IF(ISBLANK(Résultats!D27),"Joueur 20",Résultats!D27)</f>
        <v>Joueur 20</v>
      </c>
    </row>
    <row r="22" spans="7:14" x14ac:dyDescent="0.25">
      <c r="G22" s="70" t="s">
        <v>20</v>
      </c>
      <c r="H22" s="70"/>
    </row>
  </sheetData>
  <sheetProtection algorithmName="SHA-512" hashValue="+7tN7A5N/vlEUp0uo2sTVk+j6MNnt1TuC4D98GwOKrLEN6cdn/ZC9dD/RgEP0qtcSnb9QxYfLuaWIh9HuqadlA==" saltValue="Cep3IweWxf/cWdQ0KN1hbA=="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40</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gWBOJOC0CLiHim2bvTA4QqQnbri0NmTn8ICNclYGkwDGIypGA7z5uD5mDxZHwyNKfOE23bJE80e241DnUyBJXg==" saltValue="U152DU7IgzfBEK6WlRL5Bg==" spinCount="100000" sheet="1" objects="1" scenarios="1"/>
  <mergeCells count="3">
    <mergeCell ref="N1:P1"/>
    <mergeCell ref="K1:M1"/>
    <mergeCell ref="H1:J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USV6Cq4HNRAkydasu5iS8bl2q8AsAy578NJa/FpzFo7aMcLdbwDj0DtmFPso/IlRcEX76MFmdsSk/aL4rpOU6w==" saltValue="MDVWPDIL53Y6XxZb17L8SA==" spinCount="100000" sheet="1" objects="1" scenarios="1"/>
  <mergeCells count="3">
    <mergeCell ref="H1:J1"/>
    <mergeCell ref="K1:M1"/>
    <mergeCell ref="N1:P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f8GXBMXdzszx2cILjhPfCzUiqIWOb82ATAJsOYgQOXuZs/6c4AIzzw6SO0EWFj3T+9ZDU0RrEDsh7z3D+iaH0Q==" saltValue="MEQXJwItMaRfkpkwx0CEdg==" spinCount="100000" sheet="1" objects="1" scenarios="1"/>
  <mergeCells count="3">
    <mergeCell ref="H1:J1"/>
    <mergeCell ref="K1:M1"/>
    <mergeCell ref="N1:P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H1:R22"/>
  <sheetViews>
    <sheetView workbookViewId="0">
      <selection activeCell="P25" sqref="P25"/>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22" t="s">
        <v>36</v>
      </c>
      <c r="I1" s="227"/>
      <c r="J1" s="223"/>
      <c r="K1" s="222" t="s">
        <v>37</v>
      </c>
      <c r="L1" s="227"/>
      <c r="M1" s="223"/>
      <c r="N1" s="222" t="s">
        <v>38</v>
      </c>
      <c r="O1" s="227"/>
      <c r="P1" s="223"/>
      <c r="Q1" s="165" t="s">
        <v>39</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7" t="str">
        <f>IF(ISBLANK(Résultats!D9),"Joueur 2",Résultats!D9)</f>
        <v>Joueur 2</v>
      </c>
    </row>
    <row r="4" spans="8:18" x14ac:dyDescent="0.25">
      <c r="H4" s="105"/>
      <c r="I4" s="55"/>
      <c r="J4" s="106"/>
      <c r="K4" s="105"/>
      <c r="L4" s="55"/>
      <c r="M4" s="106"/>
      <c r="N4" s="105"/>
      <c r="O4" s="55"/>
      <c r="P4" s="106"/>
      <c r="Q4" s="168">
        <f t="shared" si="0"/>
        <v>0</v>
      </c>
      <c r="R4" s="158" t="str">
        <f>IF(ISBLANK(Résultats!D10),"Joueur 3",Résultats!D10)</f>
        <v>Joueur 3</v>
      </c>
    </row>
    <row r="5" spans="8:18" x14ac:dyDescent="0.25">
      <c r="H5" s="107"/>
      <c r="I5" s="56"/>
      <c r="J5" s="108"/>
      <c r="K5" s="107"/>
      <c r="L5" s="56"/>
      <c r="M5" s="108"/>
      <c r="N5" s="107"/>
      <c r="O5" s="56"/>
      <c r="P5" s="108"/>
      <c r="Q5" s="169">
        <f t="shared" si="0"/>
        <v>0</v>
      </c>
      <c r="R5" s="159"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7" t="str">
        <f>IF(ISBLANK(Résultats!D13),"Joueur 6",Résultats!D13)</f>
        <v>Joueur 6</v>
      </c>
    </row>
    <row r="8" spans="8:18" x14ac:dyDescent="0.25">
      <c r="H8" s="105"/>
      <c r="I8" s="55"/>
      <c r="J8" s="106"/>
      <c r="K8" s="105"/>
      <c r="L8" s="55"/>
      <c r="M8" s="106"/>
      <c r="N8" s="105"/>
      <c r="O8" s="55"/>
      <c r="P8" s="106"/>
      <c r="Q8" s="168">
        <f t="shared" si="0"/>
        <v>0</v>
      </c>
      <c r="R8" s="158" t="str">
        <f>IF(ISBLANK(Résultats!D14),"Joueur 7",Résultats!D14)</f>
        <v>Joueur 7</v>
      </c>
    </row>
    <row r="9" spans="8:18" x14ac:dyDescent="0.25">
      <c r="H9" s="107"/>
      <c r="I9" s="56"/>
      <c r="J9" s="108"/>
      <c r="K9" s="107"/>
      <c r="L9" s="56"/>
      <c r="M9" s="108"/>
      <c r="N9" s="107"/>
      <c r="O9" s="56"/>
      <c r="P9" s="108"/>
      <c r="Q9" s="169">
        <f t="shared" si="0"/>
        <v>0</v>
      </c>
      <c r="R9" s="159"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7" t="str">
        <f>IF(ISBLANK(Résultats!D17),"Joueur 10",Résultats!D17)</f>
        <v>Joueur 10</v>
      </c>
    </row>
    <row r="12" spans="8:18" x14ac:dyDescent="0.25">
      <c r="H12" s="105"/>
      <c r="I12" s="55"/>
      <c r="J12" s="106"/>
      <c r="K12" s="105"/>
      <c r="L12" s="55"/>
      <c r="M12" s="106"/>
      <c r="N12" s="105"/>
      <c r="O12" s="55"/>
      <c r="P12" s="106"/>
      <c r="Q12" s="168">
        <f t="shared" si="0"/>
        <v>0</v>
      </c>
      <c r="R12" s="158" t="str">
        <f>IF(ISBLANK(Résultats!D18),"Joueur 11",Résultats!D18)</f>
        <v>Joueur 11</v>
      </c>
    </row>
    <row r="13" spans="8:18" x14ac:dyDescent="0.25">
      <c r="H13" s="107"/>
      <c r="I13" s="56"/>
      <c r="J13" s="108"/>
      <c r="K13" s="107"/>
      <c r="L13" s="56"/>
      <c r="M13" s="108"/>
      <c r="N13" s="107"/>
      <c r="O13" s="56"/>
      <c r="P13" s="108"/>
      <c r="Q13" s="169">
        <f t="shared" si="0"/>
        <v>0</v>
      </c>
      <c r="R13" s="159"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7" t="str">
        <f>IF(ISBLANK(Résultats!D21),"Joueur 14",Résultats!D21)</f>
        <v>Joueur 14</v>
      </c>
    </row>
    <row r="16" spans="8:18" x14ac:dyDescent="0.25">
      <c r="H16" s="105"/>
      <c r="I16" s="55"/>
      <c r="J16" s="106"/>
      <c r="K16" s="105"/>
      <c r="L16" s="55"/>
      <c r="M16" s="106"/>
      <c r="N16" s="105"/>
      <c r="O16" s="55"/>
      <c r="P16" s="106"/>
      <c r="Q16" s="168">
        <f t="shared" si="0"/>
        <v>0</v>
      </c>
      <c r="R16" s="158" t="str">
        <f>IF(ISBLANK(Résultats!D22),"Joueur 15",Résultats!D22)</f>
        <v>Joueur 15</v>
      </c>
    </row>
    <row r="17" spans="8:18" x14ac:dyDescent="0.25">
      <c r="H17" s="107"/>
      <c r="I17" s="56"/>
      <c r="J17" s="108"/>
      <c r="K17" s="107"/>
      <c r="L17" s="56"/>
      <c r="M17" s="108"/>
      <c r="N17" s="107"/>
      <c r="O17" s="56"/>
      <c r="P17" s="108"/>
      <c r="Q17" s="169">
        <f t="shared" si="0"/>
        <v>0</v>
      </c>
      <c r="R17" s="159"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7" t="str">
        <f>IF(ISBLANK(Résultats!D25),"Joueur 18",Résultats!D25)</f>
        <v>Joueur 18</v>
      </c>
    </row>
    <row r="20" spans="8:18" x14ac:dyDescent="0.25">
      <c r="H20" s="105"/>
      <c r="I20" s="55"/>
      <c r="J20" s="106"/>
      <c r="K20" s="105"/>
      <c r="L20" s="55"/>
      <c r="M20" s="106"/>
      <c r="N20" s="105"/>
      <c r="O20" s="55"/>
      <c r="P20" s="106"/>
      <c r="Q20" s="168">
        <f t="shared" si="0"/>
        <v>0</v>
      </c>
      <c r="R20" s="158" t="str">
        <f>IF(ISBLANK(Résultats!D26),"Joueur 19",Résultats!D26)</f>
        <v>Joueur 19</v>
      </c>
    </row>
    <row r="21" spans="8:18" ht="15.75" thickBot="1" x14ac:dyDescent="0.3">
      <c r="H21" s="109"/>
      <c r="I21" s="111"/>
      <c r="J21" s="110"/>
      <c r="K21" s="109"/>
      <c r="L21" s="111"/>
      <c r="M21" s="110"/>
      <c r="N21" s="109"/>
      <c r="O21" s="111"/>
      <c r="P21" s="110"/>
      <c r="Q21" s="170">
        <f t="shared" si="0"/>
        <v>0</v>
      </c>
      <c r="R21" s="159" t="str">
        <f>IF(ISBLANK(Résultats!D27),"Joueur 20",Résultats!D27)</f>
        <v>Joueur 20</v>
      </c>
    </row>
    <row r="22" spans="8:18" x14ac:dyDescent="0.25">
      <c r="H22" s="70" t="s">
        <v>20</v>
      </c>
      <c r="I22" s="70"/>
      <c r="J22" s="70"/>
    </row>
  </sheetData>
  <sheetProtection algorithmName="SHA-512" hashValue="rfeGO2rMMHGBpWDkTgY3dD+wAPhwP8DWMollAJtRfN37nfAZjtf70PqXWpGFAUG0h5nXaEpmi8LR8bHrxTP7dw==" saltValue="I9i0zFfA+ohQsxVGJxjYug==" spinCount="100000" sheet="1" objects="1" scenarios="1"/>
  <mergeCells count="3">
    <mergeCell ref="H1:J1"/>
    <mergeCell ref="K1:M1"/>
    <mergeCell ref="N1:P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32</vt:i4>
      </vt:variant>
    </vt:vector>
  </HeadingPairs>
  <TitlesOfParts>
    <vt:vector size="32" baseType="lpstr">
      <vt:lpstr>DFA_2 Argent</vt:lpstr>
      <vt:lpstr>Notice d'usage</vt:lpstr>
      <vt:lpstr>Résultats</vt:lpstr>
      <vt:lpstr>FigA</vt:lpstr>
      <vt:lpstr>FigB</vt:lpstr>
      <vt:lpstr>FigC</vt:lpstr>
      <vt:lpstr>FigD</vt:lpstr>
      <vt:lpstr>FigE</vt:lpstr>
      <vt:lpstr>FigF</vt:lpstr>
      <vt:lpstr>FigG</vt:lpstr>
      <vt:lpstr>FigH</vt:lpstr>
      <vt:lpstr>FigI</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cp:lastModifiedBy>louis edelin</cp:lastModifiedBy>
  <dcterms:created xsi:type="dcterms:W3CDTF">2019-02-13T07:54:38Z</dcterms:created>
  <dcterms:modified xsi:type="dcterms:W3CDTF">2024-02-02T15:09:22Z</dcterms:modified>
</cp:coreProperties>
</file>