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Blackball\"/>
    </mc:Choice>
  </mc:AlternateContent>
  <xr:revisionPtr revIDLastSave="0" documentId="13_ncr:1_{D452D2CC-39AF-4E3B-95E1-BBEAC4E6F974}" xr6:coauthVersionLast="47" xr6:coauthVersionMax="47" xr10:uidLastSave="{00000000-0000-0000-0000-000000000000}"/>
  <workbookProtection workbookAlgorithmName="SHA-512" workbookHashValue="VDbtinlz5f0EsdsTofpAj5q7nrkxmYd6lmerJHeJPCDQLJQOnpbzrHKVR6Erv1lqOkNaIY9n8ei/Ql+rC/Uj/w==" workbookSaltValue="706uLmfP7uiWpRQ4A6AsPA==" workbookSpinCount="100000" lockStructure="1"/>
  <bookViews>
    <workbookView xWindow="-120" yWindow="-120" windowWidth="20730" windowHeight="11160" tabRatio="910" activeTab="1" xr2:uid="{00000000-000D-0000-FFFF-FFFF00000000}"/>
  </bookViews>
  <sheets>
    <sheet name="DFA_3 Or" sheetId="43" r:id="rId1"/>
    <sheet name="Notice d'usage" sheetId="46" r:id="rId2"/>
    <sheet name="Résultats" sheetId="47" r:id="rId3"/>
    <sheet name="FigA" sheetId="2" r:id="rId4"/>
    <sheet name="FigB" sheetId="3" r:id="rId5"/>
    <sheet name="FigC" sheetId="4" r:id="rId6"/>
    <sheet name="FigD" sheetId="5" r:id="rId7"/>
    <sheet name="FigE" sheetId="6" r:id="rId8"/>
    <sheet name="FigF" sheetId="7" r:id="rId9"/>
    <sheet name="Joueur1" sheetId="1" r:id="rId10"/>
    <sheet name="Joueur2" sheetId="42" r:id="rId11"/>
    <sheet name="Joueur3" sheetId="44" r:id="rId12"/>
    <sheet name="Joueur4" sheetId="45" r:id="rId13"/>
    <sheet name="Joueur5" sheetId="48" r:id="rId14"/>
    <sheet name="Joueur6" sheetId="49" r:id="rId15"/>
    <sheet name="Joueur7" sheetId="50" r:id="rId16"/>
    <sheet name="Joueur8" sheetId="51" r:id="rId17"/>
    <sheet name="Joueur9" sheetId="52" r:id="rId18"/>
    <sheet name="Joueur10" sheetId="53" r:id="rId19"/>
    <sheet name="Joueur11" sheetId="54" r:id="rId20"/>
    <sheet name="Joueur12" sheetId="55" r:id="rId21"/>
    <sheet name="Joueur13" sheetId="56" r:id="rId22"/>
    <sheet name="Joueur14" sheetId="57" r:id="rId23"/>
    <sheet name="Joueur15" sheetId="58" r:id="rId24"/>
    <sheet name="Joueur16" sheetId="59" r:id="rId25"/>
    <sheet name="Joueur17" sheetId="61" r:id="rId26"/>
    <sheet name="Joueur18" sheetId="62" r:id="rId27"/>
    <sheet name="Joueur19" sheetId="63" r:id="rId28"/>
    <sheet name="Joueur20" sheetId="64" r:id="rId29"/>
  </sheets>
  <definedNames>
    <definedName name="_AMO_UniqueIdentifier" hidden="1">"'6929c879-2887-46f4-bb06-6da2a08953f3'"</definedName>
  </definedNames>
  <calcPr calcId="191029"/>
</workbook>
</file>

<file path=xl/calcChain.xml><?xml version="1.0" encoding="utf-8"?>
<calcChain xmlns="http://schemas.openxmlformats.org/spreadsheetml/2006/main">
  <c r="W3" i="7" l="1"/>
  <c r="W4" i="7"/>
  <c r="W5" i="7"/>
  <c r="W6" i="7"/>
  <c r="W7" i="7"/>
  <c r="W8" i="7"/>
  <c r="W9" i="7"/>
  <c r="W10" i="7"/>
  <c r="W11" i="7"/>
  <c r="W12" i="7"/>
  <c r="W13" i="7"/>
  <c r="W14" i="7"/>
  <c r="W15" i="7"/>
  <c r="W16" i="7"/>
  <c r="W17" i="7"/>
  <c r="W18" i="7"/>
  <c r="W19" i="7"/>
  <c r="W20" i="7"/>
  <c r="W21" i="7"/>
  <c r="W2" i="7"/>
  <c r="T3" i="4"/>
  <c r="T4" i="4"/>
  <c r="T5" i="4"/>
  <c r="T6" i="4"/>
  <c r="T7" i="4"/>
  <c r="T8" i="4"/>
  <c r="T9" i="4"/>
  <c r="T10" i="4"/>
  <c r="T11" i="4"/>
  <c r="T12" i="4"/>
  <c r="T13" i="4"/>
  <c r="T14" i="4"/>
  <c r="T15" i="4"/>
  <c r="T16" i="4"/>
  <c r="T17" i="4"/>
  <c r="T18" i="4"/>
  <c r="T19" i="4"/>
  <c r="T20" i="4"/>
  <c r="T21" i="4"/>
  <c r="T3" i="5"/>
  <c r="T4" i="5"/>
  <c r="T5" i="5"/>
  <c r="T6" i="5"/>
  <c r="T7" i="5"/>
  <c r="T8" i="5"/>
  <c r="T9" i="5"/>
  <c r="T10" i="5"/>
  <c r="T11" i="5"/>
  <c r="T12" i="5"/>
  <c r="T13" i="5"/>
  <c r="T14" i="5"/>
  <c r="T15" i="5"/>
  <c r="T16" i="5"/>
  <c r="T17" i="5"/>
  <c r="T18" i="5"/>
  <c r="T19" i="5"/>
  <c r="T20" i="5"/>
  <c r="T21" i="5"/>
  <c r="T3" i="6"/>
  <c r="T4" i="6"/>
  <c r="T5" i="6"/>
  <c r="T6" i="6"/>
  <c r="T7" i="6"/>
  <c r="T8" i="6"/>
  <c r="T9" i="6"/>
  <c r="T10" i="6"/>
  <c r="T11" i="6"/>
  <c r="T12" i="6"/>
  <c r="T13" i="6"/>
  <c r="T14" i="6"/>
  <c r="T15" i="6"/>
  <c r="T16" i="6"/>
  <c r="T17" i="6"/>
  <c r="T18" i="6"/>
  <c r="T19" i="6"/>
  <c r="T20" i="6"/>
  <c r="T21" i="6"/>
  <c r="T2" i="4"/>
  <c r="T2" i="5"/>
  <c r="T2" i="6"/>
  <c r="S3" i="3"/>
  <c r="S4" i="3"/>
  <c r="S5" i="3"/>
  <c r="S6" i="3"/>
  <c r="S7" i="3"/>
  <c r="S8" i="3"/>
  <c r="S9" i="3"/>
  <c r="S10" i="3"/>
  <c r="S11" i="3"/>
  <c r="S12" i="3"/>
  <c r="S13" i="3"/>
  <c r="S14" i="3"/>
  <c r="S15" i="3"/>
  <c r="S16" i="3"/>
  <c r="S17" i="3"/>
  <c r="S18" i="3"/>
  <c r="S19" i="3"/>
  <c r="S20" i="3"/>
  <c r="S21" i="3"/>
  <c r="S3" i="2"/>
  <c r="S4" i="2"/>
  <c r="S5" i="2"/>
  <c r="S6" i="2"/>
  <c r="S7" i="2"/>
  <c r="S8" i="2"/>
  <c r="S9" i="2"/>
  <c r="S10" i="2"/>
  <c r="S11" i="2"/>
  <c r="S12" i="2"/>
  <c r="S13" i="2"/>
  <c r="S14" i="2"/>
  <c r="S15" i="2"/>
  <c r="S16" i="2"/>
  <c r="S17" i="2"/>
  <c r="S18" i="2"/>
  <c r="S19" i="2"/>
  <c r="S20" i="2"/>
  <c r="S21" i="2"/>
  <c r="S2" i="3"/>
  <c r="S2" i="2"/>
  <c r="E13" i="45"/>
  <c r="D13" i="45"/>
  <c r="C13" i="45"/>
  <c r="E13" i="48"/>
  <c r="D13" i="48"/>
  <c r="C13" i="48"/>
  <c r="E13" i="49"/>
  <c r="D13" i="49"/>
  <c r="C13" i="49"/>
  <c r="E13" i="50"/>
  <c r="D13" i="50"/>
  <c r="C13" i="50"/>
  <c r="E13" i="51"/>
  <c r="D13" i="51"/>
  <c r="C13" i="51"/>
  <c r="E13" i="52"/>
  <c r="D13" i="52"/>
  <c r="C13" i="52"/>
  <c r="E13" i="53"/>
  <c r="D13" i="53"/>
  <c r="C13" i="53"/>
  <c r="E13" i="54"/>
  <c r="D13" i="54"/>
  <c r="C13" i="54"/>
  <c r="E13" i="55"/>
  <c r="D13" i="55"/>
  <c r="C13" i="55"/>
  <c r="E13" i="56"/>
  <c r="D13" i="56"/>
  <c r="C13" i="56"/>
  <c r="E13" i="57"/>
  <c r="D13" i="57"/>
  <c r="C13" i="57"/>
  <c r="E13" i="58"/>
  <c r="D13" i="58"/>
  <c r="C13" i="58"/>
  <c r="E13" i="59"/>
  <c r="D13" i="59"/>
  <c r="C13" i="59"/>
  <c r="E13" i="61"/>
  <c r="D13" i="61"/>
  <c r="C13" i="61"/>
  <c r="E13" i="62"/>
  <c r="D13" i="62"/>
  <c r="C13" i="62"/>
  <c r="E13" i="63"/>
  <c r="D13" i="63"/>
  <c r="C13" i="63"/>
  <c r="E13" i="64"/>
  <c r="D13" i="64"/>
  <c r="C13" i="64"/>
  <c r="E13" i="1"/>
  <c r="D13" i="1"/>
  <c r="C13" i="1"/>
  <c r="E13" i="42"/>
  <c r="D13" i="42"/>
  <c r="C13" i="42"/>
  <c r="E13" i="44"/>
  <c r="D13" i="44"/>
  <c r="C13" i="44"/>
  <c r="C14" i="44"/>
  <c r="C14" i="45"/>
  <c r="C14" i="48"/>
  <c r="C14" i="49"/>
  <c r="C14" i="50"/>
  <c r="C14" i="51"/>
  <c r="C14" i="52"/>
  <c r="C14" i="53"/>
  <c r="C14" i="54"/>
  <c r="C14" i="55"/>
  <c r="C14" i="56"/>
  <c r="C14" i="57"/>
  <c r="C14" i="58"/>
  <c r="C14" i="59"/>
  <c r="C14" i="61"/>
  <c r="C14" i="62"/>
  <c r="C14" i="63"/>
  <c r="C14" i="64"/>
  <c r="C14" i="1"/>
  <c r="C14" i="42"/>
  <c r="B47" i="44"/>
  <c r="B47" i="45"/>
  <c r="B47" i="48"/>
  <c r="B47" i="49"/>
  <c r="B47" i="50"/>
  <c r="B47" i="51"/>
  <c r="B47" i="52"/>
  <c r="B47" i="53"/>
  <c r="B47" i="54"/>
  <c r="B47" i="55"/>
  <c r="B47" i="56"/>
  <c r="B47" i="57"/>
  <c r="B47" i="58"/>
  <c r="B47" i="59"/>
  <c r="B47" i="61"/>
  <c r="B47" i="62"/>
  <c r="B47" i="63"/>
  <c r="B47" i="64"/>
  <c r="B47" i="42"/>
  <c r="B47" i="1"/>
  <c r="I3" i="64"/>
  <c r="I3" i="63"/>
  <c r="I4" i="62"/>
  <c r="I3" i="62"/>
  <c r="I3" i="61"/>
  <c r="I3" i="59"/>
  <c r="I3" i="58"/>
  <c r="I3" i="57"/>
  <c r="I3" i="56"/>
  <c r="I3" i="55"/>
  <c r="I3" i="54"/>
  <c r="I3" i="53"/>
  <c r="I3" i="52"/>
  <c r="I3" i="51"/>
  <c r="I3" i="50"/>
  <c r="I3" i="49"/>
  <c r="I3" i="48"/>
  <c r="I3" i="45"/>
  <c r="I3" i="44"/>
  <c r="I3" i="42"/>
  <c r="I3" i="1"/>
  <c r="C4" i="1"/>
  <c r="E16" i="64" l="1"/>
  <c r="D16" i="64"/>
  <c r="C16" i="64"/>
  <c r="E15" i="64"/>
  <c r="D15" i="64"/>
  <c r="C15" i="64"/>
  <c r="E14" i="64"/>
  <c r="D14" i="64"/>
  <c r="E12" i="64"/>
  <c r="D12" i="64"/>
  <c r="C12" i="64"/>
  <c r="F11" i="64"/>
  <c r="E11" i="64"/>
  <c r="D11" i="64"/>
  <c r="C11" i="64"/>
  <c r="F16" i="63"/>
  <c r="E16" i="63"/>
  <c r="D16" i="63"/>
  <c r="C16" i="63"/>
  <c r="F15" i="63"/>
  <c r="E15" i="63"/>
  <c r="D15" i="63"/>
  <c r="C15" i="63"/>
  <c r="F14" i="63"/>
  <c r="E14" i="63"/>
  <c r="D14" i="63"/>
  <c r="E12" i="63"/>
  <c r="D12" i="63"/>
  <c r="C12" i="63"/>
  <c r="E11" i="63"/>
  <c r="D11" i="63"/>
  <c r="C11" i="63"/>
  <c r="E16" i="62"/>
  <c r="D16" i="62"/>
  <c r="C16" i="62"/>
  <c r="E15" i="62"/>
  <c r="D15" i="62"/>
  <c r="C15" i="62"/>
  <c r="E14" i="62"/>
  <c r="D14" i="62"/>
  <c r="E12" i="62"/>
  <c r="D12" i="62"/>
  <c r="C12" i="62"/>
  <c r="E11" i="62"/>
  <c r="D11" i="62"/>
  <c r="C11" i="62"/>
  <c r="E16" i="61"/>
  <c r="D16" i="61"/>
  <c r="C16" i="61"/>
  <c r="E15" i="61"/>
  <c r="D15" i="61"/>
  <c r="C15" i="61"/>
  <c r="E14" i="61"/>
  <c r="D14" i="61"/>
  <c r="E12" i="61"/>
  <c r="D12" i="61"/>
  <c r="C12" i="61"/>
  <c r="E11" i="61"/>
  <c r="D11" i="61"/>
  <c r="C11" i="61"/>
  <c r="E16" i="59"/>
  <c r="D16" i="59"/>
  <c r="C16" i="59"/>
  <c r="E15" i="59"/>
  <c r="D15" i="59"/>
  <c r="C15" i="59"/>
  <c r="E14" i="59"/>
  <c r="D14" i="59"/>
  <c r="E12" i="59"/>
  <c r="D12" i="59"/>
  <c r="C12" i="59"/>
  <c r="F11" i="59"/>
  <c r="E11" i="59"/>
  <c r="D11" i="59"/>
  <c r="C11" i="59"/>
  <c r="F16" i="58"/>
  <c r="E16" i="58"/>
  <c r="D16" i="58"/>
  <c r="C16" i="58"/>
  <c r="F15" i="58"/>
  <c r="E15" i="58"/>
  <c r="D15" i="58"/>
  <c r="C15" i="58"/>
  <c r="F14" i="58"/>
  <c r="E14" i="58"/>
  <c r="D14" i="58"/>
  <c r="E12" i="58"/>
  <c r="D12" i="58"/>
  <c r="C12" i="58"/>
  <c r="E11" i="58"/>
  <c r="D11" i="58"/>
  <c r="C11" i="58"/>
  <c r="E16" i="57"/>
  <c r="D16" i="57"/>
  <c r="C16" i="57"/>
  <c r="E15" i="57"/>
  <c r="D15" i="57"/>
  <c r="C15" i="57"/>
  <c r="E14" i="57"/>
  <c r="D14" i="57"/>
  <c r="E12" i="57"/>
  <c r="D12" i="57"/>
  <c r="C12" i="57"/>
  <c r="E11" i="57"/>
  <c r="D11" i="57"/>
  <c r="C11" i="57"/>
  <c r="E16" i="56"/>
  <c r="D16" i="56"/>
  <c r="C16" i="56"/>
  <c r="E15" i="56"/>
  <c r="D15" i="56"/>
  <c r="C15" i="56"/>
  <c r="E14" i="56"/>
  <c r="D14" i="56"/>
  <c r="E12" i="56"/>
  <c r="D12" i="56"/>
  <c r="C12" i="56"/>
  <c r="E11" i="56"/>
  <c r="D11" i="56"/>
  <c r="C11" i="56"/>
  <c r="E16" i="55"/>
  <c r="D16" i="55"/>
  <c r="C16" i="55"/>
  <c r="E15" i="55"/>
  <c r="D15" i="55"/>
  <c r="C15" i="55"/>
  <c r="E14" i="55"/>
  <c r="D14" i="55"/>
  <c r="E12" i="55"/>
  <c r="D12" i="55"/>
  <c r="C12" i="55"/>
  <c r="F11" i="55"/>
  <c r="E11" i="55"/>
  <c r="D11" i="55"/>
  <c r="C11" i="55"/>
  <c r="F16" i="54"/>
  <c r="E16" i="54"/>
  <c r="D16" i="54"/>
  <c r="C16" i="54"/>
  <c r="F15" i="54"/>
  <c r="E15" i="54"/>
  <c r="D15" i="54"/>
  <c r="C15" i="54"/>
  <c r="F14" i="54"/>
  <c r="E14" i="54"/>
  <c r="D14" i="54"/>
  <c r="E12" i="54"/>
  <c r="D12" i="54"/>
  <c r="C12" i="54"/>
  <c r="E11" i="54"/>
  <c r="D11" i="54"/>
  <c r="C11" i="54"/>
  <c r="E16" i="53"/>
  <c r="D16" i="53"/>
  <c r="C16" i="53"/>
  <c r="E15" i="53"/>
  <c r="D15" i="53"/>
  <c r="C15" i="53"/>
  <c r="E14" i="53"/>
  <c r="D14" i="53"/>
  <c r="E12" i="53"/>
  <c r="D12" i="53"/>
  <c r="C12" i="53"/>
  <c r="E11" i="53"/>
  <c r="D11" i="53"/>
  <c r="C11" i="53"/>
  <c r="E16" i="52"/>
  <c r="D16" i="52"/>
  <c r="C16" i="52"/>
  <c r="E15" i="52"/>
  <c r="D15" i="52"/>
  <c r="C15" i="52"/>
  <c r="E14" i="52"/>
  <c r="D14" i="52"/>
  <c r="E12" i="52"/>
  <c r="D12" i="52"/>
  <c r="C12" i="52"/>
  <c r="E11" i="52"/>
  <c r="D11" i="52"/>
  <c r="C11" i="52"/>
  <c r="E16" i="51"/>
  <c r="D16" i="51"/>
  <c r="C16" i="51"/>
  <c r="E15" i="51"/>
  <c r="D15" i="51"/>
  <c r="C15" i="51"/>
  <c r="E14" i="51"/>
  <c r="D14" i="51"/>
  <c r="E12" i="51"/>
  <c r="D12" i="51"/>
  <c r="C12" i="51"/>
  <c r="F11" i="51"/>
  <c r="E11" i="51"/>
  <c r="D11" i="51"/>
  <c r="C11" i="51"/>
  <c r="F16" i="50"/>
  <c r="E16" i="50"/>
  <c r="D16" i="50"/>
  <c r="C16" i="50"/>
  <c r="F15" i="50"/>
  <c r="E15" i="50"/>
  <c r="D15" i="50"/>
  <c r="C15" i="50"/>
  <c r="F14" i="50"/>
  <c r="E14" i="50"/>
  <c r="D14" i="50"/>
  <c r="E12" i="50"/>
  <c r="D12" i="50"/>
  <c r="C12" i="50"/>
  <c r="E11" i="50"/>
  <c r="D11" i="50"/>
  <c r="C11" i="50"/>
  <c r="E16" i="49"/>
  <c r="D16" i="49"/>
  <c r="C16" i="49"/>
  <c r="E15" i="49"/>
  <c r="D15" i="49"/>
  <c r="C15" i="49"/>
  <c r="E14" i="49"/>
  <c r="D14" i="49"/>
  <c r="E12" i="49"/>
  <c r="D12" i="49"/>
  <c r="C12" i="49"/>
  <c r="E11" i="49"/>
  <c r="D11" i="49"/>
  <c r="C11" i="49"/>
  <c r="E16" i="48"/>
  <c r="D16" i="48"/>
  <c r="C16" i="48"/>
  <c r="E15" i="48"/>
  <c r="D15" i="48"/>
  <c r="C15" i="48"/>
  <c r="E14" i="48"/>
  <c r="D14" i="48"/>
  <c r="E12" i="48"/>
  <c r="D12" i="48"/>
  <c r="C12" i="48"/>
  <c r="E11" i="48"/>
  <c r="D11" i="48"/>
  <c r="C11" i="48"/>
  <c r="E16" i="45"/>
  <c r="D16" i="45"/>
  <c r="C16" i="45"/>
  <c r="E15" i="45"/>
  <c r="D15" i="45"/>
  <c r="C15" i="45"/>
  <c r="E14" i="45"/>
  <c r="D14" i="45"/>
  <c r="E12" i="45"/>
  <c r="D12" i="45"/>
  <c r="C12" i="45"/>
  <c r="E11" i="45"/>
  <c r="D11" i="45"/>
  <c r="C11" i="45"/>
  <c r="E16" i="44"/>
  <c r="D16" i="44"/>
  <c r="C16" i="44"/>
  <c r="E15" i="44"/>
  <c r="D15" i="44"/>
  <c r="C15" i="44"/>
  <c r="E14" i="44"/>
  <c r="D14" i="44"/>
  <c r="E12" i="44"/>
  <c r="D12" i="44"/>
  <c r="C12" i="44"/>
  <c r="E11" i="44"/>
  <c r="D11" i="44"/>
  <c r="C11" i="44"/>
  <c r="E16" i="42"/>
  <c r="D16" i="42"/>
  <c r="C16" i="42"/>
  <c r="E15" i="42"/>
  <c r="D15" i="42"/>
  <c r="C15" i="42"/>
  <c r="E14" i="42"/>
  <c r="D14" i="42"/>
  <c r="F12" i="42"/>
  <c r="E12" i="42"/>
  <c r="D12" i="42"/>
  <c r="C12" i="42"/>
  <c r="E11" i="42"/>
  <c r="D11" i="42"/>
  <c r="C11" i="42"/>
  <c r="E16" i="1"/>
  <c r="E15" i="1"/>
  <c r="E14" i="1"/>
  <c r="E12" i="1"/>
  <c r="E11" i="1"/>
  <c r="D16" i="1"/>
  <c r="D15" i="1"/>
  <c r="D14" i="1"/>
  <c r="D12" i="1"/>
  <c r="D11" i="1"/>
  <c r="C16" i="1"/>
  <c r="C15" i="1"/>
  <c r="C12" i="1"/>
  <c r="C11" i="1"/>
  <c r="F16" i="42"/>
  <c r="F16" i="44"/>
  <c r="F16" i="45"/>
  <c r="F16" i="48"/>
  <c r="F16" i="49"/>
  <c r="F16" i="51"/>
  <c r="F16" i="52"/>
  <c r="F16" i="53"/>
  <c r="F16" i="55"/>
  <c r="F16" i="56"/>
  <c r="F16" i="57"/>
  <c r="F16" i="59"/>
  <c r="F16" i="61"/>
  <c r="F16" i="62"/>
  <c r="F16" i="64"/>
  <c r="F15" i="64"/>
  <c r="F15" i="62"/>
  <c r="F15" i="61"/>
  <c r="F15" i="59"/>
  <c r="F15" i="57"/>
  <c r="F15" i="56"/>
  <c r="F15" i="55"/>
  <c r="F15" i="53"/>
  <c r="F15" i="52"/>
  <c r="F15" i="51"/>
  <c r="F15" i="49"/>
  <c r="F15" i="48"/>
  <c r="F15" i="45"/>
  <c r="F15" i="44"/>
  <c r="F15" i="42"/>
  <c r="F14" i="64"/>
  <c r="F14" i="62"/>
  <c r="F14" i="61"/>
  <c r="F14" i="59"/>
  <c r="F14" i="57"/>
  <c r="F14" i="56"/>
  <c r="F14" i="55"/>
  <c r="F14" i="53"/>
  <c r="F14" i="52"/>
  <c r="F14" i="51"/>
  <c r="F14" i="49"/>
  <c r="F14" i="48"/>
  <c r="F14" i="45"/>
  <c r="F14" i="44"/>
  <c r="F14" i="42"/>
  <c r="F13" i="64"/>
  <c r="F13" i="63"/>
  <c r="F13" i="62"/>
  <c r="F13" i="61"/>
  <c r="F13" i="59"/>
  <c r="F13" i="58"/>
  <c r="F13" i="57"/>
  <c r="F13" i="56"/>
  <c r="F13" i="55"/>
  <c r="F13" i="54"/>
  <c r="F13" i="53"/>
  <c r="F13" i="52"/>
  <c r="F13" i="51"/>
  <c r="F13" i="50"/>
  <c r="F13" i="49"/>
  <c r="F13" i="48"/>
  <c r="F13" i="45"/>
  <c r="F13" i="44"/>
  <c r="F13" i="42"/>
  <c r="F13" i="1"/>
  <c r="F12" i="64"/>
  <c r="F12" i="63"/>
  <c r="F12" i="62"/>
  <c r="F12" i="61"/>
  <c r="F12" i="59"/>
  <c r="F12" i="58"/>
  <c r="F12" i="57"/>
  <c r="F12" i="56"/>
  <c r="F12" i="55"/>
  <c r="F12" i="54"/>
  <c r="F12" i="53"/>
  <c r="F12" i="52"/>
  <c r="F12" i="51"/>
  <c r="F12" i="50"/>
  <c r="F12" i="49"/>
  <c r="F12" i="48"/>
  <c r="F12" i="45"/>
  <c r="F12" i="44"/>
  <c r="F11" i="42"/>
  <c r="F11" i="44"/>
  <c r="F11" i="45"/>
  <c r="F11" i="48"/>
  <c r="F11" i="49"/>
  <c r="F11" i="50"/>
  <c r="F11" i="52"/>
  <c r="F11" i="53"/>
  <c r="F11" i="54"/>
  <c r="F11" i="56"/>
  <c r="F11" i="57"/>
  <c r="F11" i="58"/>
  <c r="F11" i="61"/>
  <c r="F11" i="62"/>
  <c r="F11" i="63"/>
  <c r="F14" i="1" l="1"/>
  <c r="F16" i="1"/>
  <c r="F15" i="1"/>
  <c r="F12" i="1"/>
  <c r="F35" i="57" l="1"/>
  <c r="C3" i="64"/>
  <c r="I2" i="64"/>
  <c r="B2" i="64"/>
  <c r="C3" i="63"/>
  <c r="I2" i="63"/>
  <c r="B2" i="63"/>
  <c r="C3" i="62"/>
  <c r="I2" i="62"/>
  <c r="B2" i="62"/>
  <c r="C3" i="61"/>
  <c r="I2" i="61"/>
  <c r="C3" i="59"/>
  <c r="I2" i="59"/>
  <c r="B2" i="59"/>
  <c r="C3" i="58"/>
  <c r="I2" i="58"/>
  <c r="B2" i="58"/>
  <c r="C3" i="57"/>
  <c r="I2" i="57"/>
  <c r="B2" i="57"/>
  <c r="C3" i="56"/>
  <c r="I2" i="56"/>
  <c r="B2" i="56"/>
  <c r="C3" i="55"/>
  <c r="I2" i="55"/>
  <c r="B2" i="55"/>
  <c r="C3" i="54"/>
  <c r="I2" i="54"/>
  <c r="B2" i="54"/>
  <c r="C3" i="53"/>
  <c r="I2" i="53"/>
  <c r="B2" i="53"/>
  <c r="C3" i="52"/>
  <c r="I2" i="52"/>
  <c r="B2" i="52"/>
  <c r="C3" i="51"/>
  <c r="I2" i="51"/>
  <c r="B2" i="51"/>
  <c r="C3" i="50"/>
  <c r="I2" i="50"/>
  <c r="B2" i="50"/>
  <c r="C3" i="49"/>
  <c r="I2" i="49"/>
  <c r="B2" i="49"/>
  <c r="C3" i="48"/>
  <c r="I2" i="48"/>
  <c r="B2" i="48"/>
  <c r="C3" i="45"/>
  <c r="I2" i="45"/>
  <c r="B2" i="45"/>
  <c r="C3" i="44"/>
  <c r="I2" i="44"/>
  <c r="B2" i="44"/>
  <c r="I2" i="42"/>
  <c r="C3" i="42"/>
  <c r="B2" i="42"/>
  <c r="I4" i="42"/>
  <c r="I4" i="44"/>
  <c r="I4" i="45"/>
  <c r="I4" i="48"/>
  <c r="I4" i="49"/>
  <c r="I4" i="50"/>
  <c r="I4" i="51"/>
  <c r="I4" i="52"/>
  <c r="I4" i="53"/>
  <c r="I4" i="54"/>
  <c r="I4" i="55"/>
  <c r="I4" i="56"/>
  <c r="I4" i="57"/>
  <c r="I4" i="58"/>
  <c r="I4" i="59"/>
  <c r="I4" i="61"/>
  <c r="I4" i="63"/>
  <c r="I4" i="64"/>
  <c r="I4" i="1"/>
  <c r="C4" i="42"/>
  <c r="C4" i="44"/>
  <c r="C4" i="45"/>
  <c r="C4" i="48"/>
  <c r="C4" i="49"/>
  <c r="C4" i="50"/>
  <c r="C4" i="51"/>
  <c r="C4" i="52"/>
  <c r="C4" i="53"/>
  <c r="C4" i="54"/>
  <c r="C4" i="55"/>
  <c r="C4" i="56"/>
  <c r="C4" i="57"/>
  <c r="C4" i="58"/>
  <c r="C4" i="59"/>
  <c r="C4" i="61"/>
  <c r="C4" i="62"/>
  <c r="C4" i="63"/>
  <c r="C4" i="64"/>
  <c r="C3" i="1"/>
  <c r="I2" i="1"/>
  <c r="B2" i="1"/>
  <c r="T21" i="3"/>
  <c r="U21" i="4"/>
  <c r="U21" i="5"/>
  <c r="U21" i="6"/>
  <c r="X21" i="7"/>
  <c r="T21" i="2"/>
  <c r="T20" i="3"/>
  <c r="U20" i="4"/>
  <c r="U20" i="5"/>
  <c r="U20" i="6"/>
  <c r="X20" i="7"/>
  <c r="T20" i="2"/>
  <c r="T19" i="3"/>
  <c r="U19" i="4"/>
  <c r="U19" i="5"/>
  <c r="U19" i="6"/>
  <c r="X19" i="7"/>
  <c r="T19" i="2"/>
  <c r="T18" i="3"/>
  <c r="U18" i="4"/>
  <c r="U18" i="5"/>
  <c r="U18" i="6"/>
  <c r="X18" i="7"/>
  <c r="T18" i="2"/>
  <c r="T17" i="3"/>
  <c r="U17" i="4"/>
  <c r="U17" i="5"/>
  <c r="U17" i="6"/>
  <c r="X17" i="7"/>
  <c r="T17" i="2"/>
  <c r="T16" i="3"/>
  <c r="U16" i="4"/>
  <c r="U16" i="5"/>
  <c r="U16" i="6"/>
  <c r="X16" i="7"/>
  <c r="T16" i="2"/>
  <c r="T15" i="3"/>
  <c r="U15" i="4"/>
  <c r="U15" i="5"/>
  <c r="U15" i="6"/>
  <c r="X15" i="7"/>
  <c r="T15" i="2"/>
  <c r="T14" i="3"/>
  <c r="U14" i="4"/>
  <c r="U14" i="5"/>
  <c r="U14" i="6"/>
  <c r="X14" i="7"/>
  <c r="T14" i="2"/>
  <c r="T13" i="3"/>
  <c r="U13" i="4"/>
  <c r="U13" i="5"/>
  <c r="U13" i="6"/>
  <c r="X13" i="7"/>
  <c r="T13" i="2"/>
  <c r="T12" i="3"/>
  <c r="U12" i="4"/>
  <c r="U12" i="5"/>
  <c r="U12" i="6"/>
  <c r="X12" i="7"/>
  <c r="T12" i="2"/>
  <c r="T11" i="3"/>
  <c r="U11" i="4"/>
  <c r="U11" i="5"/>
  <c r="U11" i="6"/>
  <c r="X11" i="7"/>
  <c r="T11" i="2"/>
  <c r="T10" i="3"/>
  <c r="U10" i="4"/>
  <c r="U10" i="5"/>
  <c r="U10" i="6"/>
  <c r="X10" i="7"/>
  <c r="T10" i="2"/>
  <c r="T9" i="3"/>
  <c r="U9" i="4"/>
  <c r="U9" i="5"/>
  <c r="U9" i="6"/>
  <c r="X9" i="7"/>
  <c r="T9" i="2"/>
  <c r="T8" i="3"/>
  <c r="U8" i="4"/>
  <c r="U8" i="5"/>
  <c r="U8" i="6"/>
  <c r="X8" i="7"/>
  <c r="T8" i="2"/>
  <c r="T7" i="3"/>
  <c r="U7" i="4"/>
  <c r="U7" i="5"/>
  <c r="U7" i="6"/>
  <c r="X7" i="7"/>
  <c r="T7" i="2"/>
  <c r="T6" i="3"/>
  <c r="U6" i="4"/>
  <c r="U6" i="5"/>
  <c r="U6" i="6"/>
  <c r="X6" i="7"/>
  <c r="T6" i="2"/>
  <c r="T5" i="3"/>
  <c r="U5" i="4"/>
  <c r="U5" i="5"/>
  <c r="U5" i="6"/>
  <c r="X5" i="7"/>
  <c r="T5" i="2"/>
  <c r="T4" i="3"/>
  <c r="U4" i="4"/>
  <c r="U4" i="5"/>
  <c r="U4" i="6"/>
  <c r="X4" i="7"/>
  <c r="T4" i="2"/>
  <c r="T3" i="3"/>
  <c r="U3" i="4"/>
  <c r="U3" i="5"/>
  <c r="U3" i="6"/>
  <c r="X3" i="7"/>
  <c r="T3" i="2"/>
  <c r="T2" i="3"/>
  <c r="U2" i="4"/>
  <c r="U2" i="5"/>
  <c r="U2" i="6"/>
  <c r="X2" i="7"/>
  <c r="T2" i="2"/>
  <c r="F35" i="62" l="1"/>
  <c r="I25" i="47" s="1"/>
  <c r="F35" i="48"/>
  <c r="I12" i="47" s="1"/>
  <c r="F35" i="49"/>
  <c r="I13" i="47" s="1"/>
  <c r="F35" i="50"/>
  <c r="I14" i="47" s="1"/>
  <c r="F35" i="52"/>
  <c r="I16" i="47" s="1"/>
  <c r="F35" i="53"/>
  <c r="I17" i="47" s="1"/>
  <c r="F35" i="54"/>
  <c r="I18" i="47" s="1"/>
  <c r="F35" i="56"/>
  <c r="I20" i="47" s="1"/>
  <c r="F35" i="58"/>
  <c r="I22" i="47" s="1"/>
  <c r="F35" i="59"/>
  <c r="I23" i="47" s="1"/>
  <c r="F35" i="61"/>
  <c r="I24" i="47" s="1"/>
  <c r="F35" i="63"/>
  <c r="I26" i="47" s="1"/>
  <c r="F35" i="64"/>
  <c r="I27" i="47" s="1"/>
  <c r="F35" i="51"/>
  <c r="I15" i="47" s="1"/>
  <c r="F35" i="55"/>
  <c r="I19" i="47" s="1"/>
  <c r="I21" i="47"/>
  <c r="F11" i="1" l="1"/>
  <c r="F35" i="1" l="1"/>
  <c r="I8" i="47" s="1"/>
  <c r="F35" i="42"/>
  <c r="I9" i="47" s="1"/>
  <c r="F35" i="45"/>
  <c r="I11" i="47" s="1"/>
  <c r="F35" i="44"/>
  <c r="I10" i="47" s="1"/>
  <c r="J12" i="47" l="1"/>
  <c r="J26" i="47"/>
  <c r="J13" i="47"/>
  <c r="J16" i="47"/>
  <c r="J27" i="47"/>
  <c r="J21" i="47"/>
  <c r="J23" i="47"/>
  <c r="J8" i="47"/>
  <c r="J24" i="47"/>
  <c r="J9" i="47"/>
  <c r="J20" i="47"/>
  <c r="J10" i="47"/>
  <c r="J17" i="47"/>
  <c r="J15" i="47"/>
  <c r="J14" i="47"/>
  <c r="J18" i="47"/>
  <c r="J22" i="47"/>
  <c r="J11" i="47"/>
  <c r="J19" i="47"/>
  <c r="J25" i="47"/>
</calcChain>
</file>

<file path=xl/sharedStrings.xml><?xml version="1.0" encoding="utf-8"?>
<sst xmlns="http://schemas.openxmlformats.org/spreadsheetml/2006/main" count="588" uniqueCount="61">
  <si>
    <t>3 essais au maximum pour réaliser chaque figure, si le joueur réalise :</t>
  </si>
  <si>
    <t xml:space="preserve">NOM : </t>
  </si>
  <si>
    <t>Prénom :</t>
  </si>
  <si>
    <t xml:space="preserve">Club du joueur : </t>
  </si>
  <si>
    <t>Date :</t>
  </si>
  <si>
    <t>Club organisateur :</t>
  </si>
  <si>
    <t xml:space="preserve">N° de la figure </t>
  </si>
  <si>
    <t>Signature de l’arbitre –animateur :</t>
  </si>
  <si>
    <t>PROGRAMME DES FIGURES IMPOSEES</t>
  </si>
  <si>
    <t>Connaissances et capacités évaluées sur :</t>
  </si>
  <si>
    <t>La gestuelle</t>
  </si>
  <si>
    <t>Ligue :</t>
  </si>
  <si>
    <t>Fichier réalisé par Jacques LESIOUR d'Orléans Billard Club</t>
  </si>
  <si>
    <t>NOM</t>
  </si>
  <si>
    <t>PRENOM</t>
  </si>
  <si>
    <t>CLUB</t>
  </si>
  <si>
    <t>CLASSEMENT</t>
  </si>
  <si>
    <t>Un exemplaire à renvoyer au responsable Formation Jeunesse de la Ligue</t>
  </si>
  <si>
    <t>Un exemplaire à renvoyer à la Fédération Française de Billard</t>
  </si>
  <si>
    <t>Catégorie d'âge :</t>
  </si>
  <si>
    <t xml:space="preserve">Fichier réalisé par Jacques LESIOUR d'Orléans Billard Club </t>
  </si>
  <si>
    <t>Discipline Blackball</t>
  </si>
  <si>
    <t>C.F.J./D.T.N. - Règlement des Diplômes Fédéraux d'Aptitude – Billard Blackball</t>
  </si>
  <si>
    <t>SCORE/100</t>
  </si>
  <si>
    <t>Les coups techniques</t>
  </si>
  <si>
    <t>La tactique de jeu</t>
  </si>
  <si>
    <r>
      <t>1</t>
    </r>
    <r>
      <rPr>
        <vertAlign val="superscript"/>
        <sz val="11"/>
        <color theme="1"/>
        <rFont val="Calibri"/>
        <family val="2"/>
        <scheme val="minor"/>
      </rPr>
      <t>er</t>
    </r>
    <r>
      <rPr>
        <sz val="11"/>
        <color theme="1"/>
        <rFont val="Calibri"/>
        <family val="2"/>
        <scheme val="minor"/>
      </rPr>
      <t xml:space="preserve"> essai 
4 pts/bille</t>
    </r>
  </si>
  <si>
    <r>
      <t>2</t>
    </r>
    <r>
      <rPr>
        <vertAlign val="superscript"/>
        <sz val="11"/>
        <color theme="1"/>
        <rFont val="Calibri"/>
        <family val="2"/>
        <scheme val="minor"/>
      </rPr>
      <t>ème</t>
    </r>
    <r>
      <rPr>
        <sz val="11"/>
        <color theme="1"/>
        <rFont val="Calibri"/>
        <family val="2"/>
        <scheme val="minor"/>
      </rPr>
      <t xml:space="preserve"> essai 
3 pts/bille</t>
    </r>
  </si>
  <si>
    <r>
      <t>3</t>
    </r>
    <r>
      <rPr>
        <vertAlign val="superscript"/>
        <sz val="11"/>
        <color theme="1"/>
        <rFont val="Calibri"/>
        <family val="2"/>
        <scheme val="minor"/>
      </rPr>
      <t>ème</t>
    </r>
    <r>
      <rPr>
        <sz val="11"/>
        <color theme="1"/>
        <rFont val="Calibri"/>
        <family val="2"/>
        <scheme val="minor"/>
      </rPr>
      <t xml:space="preserve"> essai 
2,5 pts/bille</t>
    </r>
  </si>
  <si>
    <t>Meilleur nombre de points marqués</t>
  </si>
  <si>
    <r>
      <t>1</t>
    </r>
    <r>
      <rPr>
        <vertAlign val="superscript"/>
        <sz val="11"/>
        <color theme="1"/>
        <rFont val="Calibri"/>
        <family val="2"/>
        <scheme val="minor"/>
      </rPr>
      <t>er</t>
    </r>
    <r>
      <rPr>
        <sz val="11"/>
        <color theme="1"/>
        <rFont val="Calibri"/>
        <family val="2"/>
        <scheme val="minor"/>
      </rPr>
      <t xml:space="preserve"> essai 
4 pts:bille</t>
    </r>
  </si>
  <si>
    <t>A</t>
  </si>
  <si>
    <t>B</t>
  </si>
  <si>
    <t>C</t>
  </si>
  <si>
    <t>D</t>
  </si>
  <si>
    <t>E</t>
  </si>
  <si>
    <t>F</t>
  </si>
  <si>
    <t xml:space="preserve">Meilleur nombre de pts marqués </t>
  </si>
  <si>
    <r>
      <t>- au 1</t>
    </r>
    <r>
      <rPr>
        <vertAlign val="superscript"/>
        <sz val="11"/>
        <color theme="1"/>
        <rFont val="Calibri"/>
        <family val="2"/>
        <scheme val="minor"/>
      </rPr>
      <t>er</t>
    </r>
    <r>
      <rPr>
        <sz val="11"/>
        <color theme="1"/>
        <rFont val="Calibri"/>
        <family val="2"/>
        <scheme val="minor"/>
      </rPr>
      <t xml:space="preserve"> essai, il marque 4 points/bille</t>
    </r>
  </si>
  <si>
    <r>
      <t>- au 2</t>
    </r>
    <r>
      <rPr>
        <vertAlign val="superscript"/>
        <sz val="11"/>
        <color theme="1"/>
        <rFont val="Calibri"/>
        <family val="2"/>
        <scheme val="minor"/>
      </rPr>
      <t>ème</t>
    </r>
    <r>
      <rPr>
        <sz val="11"/>
        <color theme="1"/>
        <rFont val="Calibri"/>
        <family val="2"/>
        <scheme val="minor"/>
      </rPr>
      <t xml:space="preserve"> essai, 3 points/bille</t>
    </r>
  </si>
  <si>
    <r>
      <t>- au 3</t>
    </r>
    <r>
      <rPr>
        <vertAlign val="superscript"/>
        <sz val="11"/>
        <color theme="1"/>
        <rFont val="Calibri"/>
        <family val="2"/>
        <scheme val="minor"/>
      </rPr>
      <t>ème</t>
    </r>
    <r>
      <rPr>
        <sz val="11"/>
        <color theme="1"/>
        <rFont val="Calibri"/>
        <family val="2"/>
        <scheme val="minor"/>
      </rPr>
      <t xml:space="preserve"> essai, 2,5 points/bille.</t>
    </r>
  </si>
  <si>
    <t>Diplômes Fédéraux d’Aptitude 3</t>
  </si>
  <si>
    <t>BILLARD D'OR</t>
  </si>
  <si>
    <t>• Adaptation de la puissance du coup en fonction du replacement</t>
  </si>
  <si>
    <t>• Adaptation du chevalet en fonction des billes adverses présentes sur la surface de jeu.</t>
  </si>
  <si>
    <t>• Utilisation de l’effet latéral en exécutant un rejet naturel pour le replacement.</t>
  </si>
  <si>
    <t>• Utilisation de l’effet latéral en exécutant un coulé pour le replacement</t>
  </si>
  <si>
    <t>• Utilisation de l’effet latéral en exécutant un retro pour le replacement</t>
  </si>
  <si>
    <t>• Les choix effectués par le joueur pour :</t>
  </si>
  <si>
    <t>o se replacer</t>
  </si>
  <si>
    <t>o éviter d’empocher la bille blanche</t>
  </si>
  <si>
    <t>o éviter d’être snooké</t>
  </si>
  <si>
    <t>Diplôme fédéral d’aptitude 3 «Billard d'or »</t>
  </si>
  <si>
    <t>Diplôme fédéral d’aptitude 3 « billard d'or »</t>
  </si>
  <si>
    <t xml:space="preserve">X </t>
  </si>
  <si>
    <t>Diplôme Fédéral d’Aptitude 3 « billard d'or »</t>
  </si>
  <si>
    <t>si -21 ans</t>
  </si>
  <si>
    <t>TOTAL sur 100 pts.</t>
  </si>
  <si>
    <t xml:space="preserve">• La réalisation d’une série de 4 ou 5 billes lorsque les billes adverses sont disposées sur la </t>
  </si>
  <si>
    <t>surface de jeu</t>
  </si>
  <si>
    <r>
      <t xml:space="preserve">Ce classeur Excel permet l'entrainement ou l'enregistrement d'une épreuve du DFA Billard d'Or Blackball de la FFB jusqu’à 20 joueurs.
Il se compose de 32 feuilles comprenant :
- Le rappel des objectifs du billard d'or sur la feuille DFA3_Or ;
- La présente notice d'usage ;
- La feuille Résultats qui compile l'ensemble des points obtenus par les joueurs sur l'ensemble des 25 figures jouées et qui doit être adressée remplie après l'épreuve, par mail au responsable Formation Jeunesse de la Ligue et à la Fédération Française de Billard.
- Les 6 feuilles rappelant les coups/figures à jouer nommées FigA à FigF et permettant la saisie des résultats obtenus par les joueurs, avec les coefficients attribués aux 3 essais.
- Les 20 feuilles de résultat personnel de chaque joueur, donnant le détail des coups réussis et/ou des échecs.
</t>
    </r>
    <r>
      <rPr>
        <b/>
        <sz val="11"/>
        <color theme="1"/>
        <rFont val="Calibri"/>
        <family val="2"/>
        <scheme val="minor"/>
      </rPr>
      <t>Mode d'emploi :</t>
    </r>
    <r>
      <rPr>
        <sz val="11"/>
        <color theme="1"/>
        <rFont val="Calibri"/>
        <family val="2"/>
        <scheme val="minor"/>
      </rPr>
      <t xml:space="preserve">
</t>
    </r>
    <r>
      <rPr>
        <b/>
        <sz val="11"/>
        <color theme="1"/>
        <rFont val="Calibri"/>
        <family val="2"/>
        <scheme val="minor"/>
      </rPr>
      <t>Ce classeur modèle Xltx a créé automatiquement un fichier DFA3BlackBallOr_20J-1 il doit être enregistré et sauvegardé régulièrement en cours d'épreuve</t>
    </r>
    <r>
      <rPr>
        <sz val="11"/>
        <color theme="1"/>
        <rFont val="Calibri"/>
        <family val="2"/>
        <scheme val="minor"/>
      </rPr>
      <t>.
-</t>
    </r>
    <r>
      <rPr>
        <b/>
        <sz val="11"/>
        <color theme="1"/>
        <rFont val="Calibri"/>
        <family val="2"/>
        <scheme val="minor"/>
      </rPr>
      <t xml:space="preserve"> la 1ère étape</t>
    </r>
    <r>
      <rPr>
        <sz val="11"/>
        <color theme="1"/>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feuilles de figures à la place des mentions inscrites dans l'ordre par défaut: Joueur1, 2, ...etc. ceci pour personnaliser les résultats et limiter les erreurs de saisies ou d'attribution. 
</t>
    </r>
    <r>
      <rPr>
        <b/>
        <sz val="11"/>
        <color theme="1"/>
        <rFont val="Calibri"/>
        <family val="2"/>
        <scheme val="minor"/>
      </rPr>
      <t>- la 2ème étape :</t>
    </r>
    <r>
      <rPr>
        <sz val="11"/>
        <color theme="1"/>
        <rFont val="Calibri"/>
        <family val="2"/>
        <scheme val="minor"/>
      </rPr>
      <t xml:space="preserve">
- pour les figures : il faut pour chaque figure jouée, saisir dans la case dédiée le nombre de points obtenus en fonction des essais réalisés : 4 pts au 1</t>
    </r>
    <r>
      <rPr>
        <vertAlign val="superscript"/>
        <sz val="11"/>
        <color theme="1"/>
        <rFont val="Calibri"/>
        <family val="2"/>
        <scheme val="minor"/>
      </rPr>
      <t>er</t>
    </r>
    <r>
      <rPr>
        <sz val="11"/>
        <color theme="1"/>
        <rFont val="Calibri"/>
        <family val="2"/>
        <scheme val="minor"/>
      </rPr>
      <t xml:space="preserve">, 3 au deuxième, 2,5 au troisième, et ne rien saisir pour un échec. 
Sur un total maximal de 100 points (25x4), </t>
    </r>
    <r>
      <rPr>
        <b/>
        <sz val="11"/>
        <color theme="1"/>
        <rFont val="Calibri"/>
        <family val="2"/>
        <scheme val="minor"/>
      </rPr>
      <t>le joueur doit atteindre 70 pour obtenir le D.F.A.3, "billard d'or".</t>
    </r>
    <r>
      <rPr>
        <sz val="11"/>
        <color theme="1"/>
        <rFont val="Calibri"/>
        <family val="2"/>
        <scheme val="minor"/>
      </rPr>
      <t xml:space="preserve">
</t>
    </r>
    <r>
      <rPr>
        <sz val="11"/>
        <color rgb="FF002060"/>
        <rFont val="Calibri"/>
        <family val="2"/>
        <scheme val="minor"/>
      </rPr>
      <t xml:space="preserve">Ces résultats sont automatiquement reportés dans la feuille de chaque joueur qui peut être imprimée pour être remise ou envoyée après la fin de l'épreuve et signature par l'arbitre/directeur de jeu.
</t>
    </r>
    <r>
      <rPr>
        <b/>
        <sz val="11"/>
        <color rgb="FF002060"/>
        <rFont val="Calibri"/>
        <family val="2"/>
        <scheme val="minor"/>
      </rPr>
      <t>Le nombre total de points réalisés par chaque joueur est automatiquement reporté et les joueurs sont classés sur la feuille récapitulative de Résultats qui doit être transmise, signée par l'arbitre/directeur de jeu ou coordonnateur de l'école de billard, au responsable Formation Jeunes de la Ligue, à l'ETR de la Ligue ainsi qu'à la FFB pour enregistrement.</t>
    </r>
    <r>
      <rPr>
        <sz val="11"/>
        <color rgb="FF002060"/>
        <rFont val="Calibri"/>
        <family val="2"/>
        <scheme val="minor"/>
      </rPr>
      <t xml:space="preserve"> Pour cela, le classeur étant protégé, vous devez sélectionner l'ensemble de la feuille Résultats avec votre souris  puis faire un copier et coller dans un nouveau classeur que vous pourrez joindre à votre mail.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</si>
</sst>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4" x14ac:knownFonts="1">
    <font>
      <sz val="11"/>
      <color theme="1"/>
      <name val="Calibri"/>
      <family val="2"/>
      <scheme val="minor"/>
    </font>
    <font>
      <b/>
      <sz val="11"/>
      <color theme="1"/>
      <name val="Calibri"/>
      <family val="2"/>
      <scheme val="minor"/>
    </font>
    <font>
      <sz val="11"/>
      <color rgb="FFFF0000"/>
      <name val="Calibri"/>
      <family val="2"/>
      <scheme val="minor"/>
    </font>
    <font>
      <sz val="22"/>
      <color theme="1"/>
      <name val="Calibri"/>
      <family val="2"/>
      <scheme val="minor"/>
    </font>
    <font>
      <sz val="18"/>
      <color theme="1"/>
      <name val="Calibri"/>
      <family val="2"/>
      <scheme val="minor"/>
    </font>
    <font>
      <vertAlign val="superscript"/>
      <sz val="11"/>
      <color theme="1"/>
      <name val="Calibri"/>
      <family val="2"/>
      <scheme val="minor"/>
    </font>
    <font>
      <sz val="8"/>
      <color theme="1"/>
      <name val="Calibri"/>
      <family val="2"/>
      <scheme val="minor"/>
    </font>
    <font>
      <sz val="11"/>
      <color rgb="FFC00000"/>
      <name val="Calibri"/>
      <family val="2"/>
      <scheme val="minor"/>
    </font>
    <font>
      <sz val="11"/>
      <color theme="3" tint="-0.249977111117893"/>
      <name val="Calibri"/>
      <family val="2"/>
      <scheme val="minor"/>
    </font>
    <font>
      <sz val="11"/>
      <color rgb="FF002060"/>
      <name val="Calibri"/>
      <family val="2"/>
      <scheme val="minor"/>
    </font>
    <font>
      <sz val="8"/>
      <name val="Calibri"/>
      <family val="2"/>
      <scheme val="minor"/>
    </font>
    <font>
      <sz val="22"/>
      <color rgb="FFFF0000"/>
      <name val="Calibri"/>
      <family val="2"/>
      <scheme val="minor"/>
    </font>
    <font>
      <b/>
      <u/>
      <sz val="11"/>
      <color theme="1"/>
      <name val="Calibri"/>
      <family val="2"/>
      <scheme val="minor"/>
    </font>
    <font>
      <b/>
      <sz val="11"/>
      <color rgb="FF002060"/>
      <name val="Calibri"/>
      <family val="2"/>
      <scheme val="minor"/>
    </font>
  </fonts>
  <fills count="15">
    <fill>
      <patternFill patternType="none"/>
    </fill>
    <fill>
      <patternFill patternType="gray125"/>
    </fill>
    <fill>
      <patternFill patternType="solid">
        <fgColor rgb="FFFFFF66"/>
        <bgColor indexed="64"/>
      </patternFill>
    </fill>
    <fill>
      <patternFill patternType="solid">
        <fgColor rgb="FFFFFFCC"/>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gray0625"/>
    </fill>
    <fill>
      <patternFill patternType="gray0625">
        <bgColor rgb="FFFFFF66"/>
      </patternFill>
    </fill>
    <fill>
      <patternFill patternType="gray0625">
        <bgColor theme="9" tint="0.79998168889431442"/>
      </patternFill>
    </fill>
    <fill>
      <patternFill patternType="gray0625">
        <bgColor theme="3" tint="0.79998168889431442"/>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268">
    <xf numFmtId="0" fontId="0" fillId="0" borderId="0" xfId="0"/>
    <xf numFmtId="0" fontId="0" fillId="0" borderId="6" xfId="0" applyBorder="1"/>
    <xf numFmtId="0" fontId="1" fillId="0" borderId="5" xfId="0" applyFont="1" applyBorder="1"/>
    <xf numFmtId="0" fontId="0" fillId="0" borderId="5" xfId="0" applyBorder="1" applyAlignment="1">
      <alignment horizontal="left" indent="1"/>
    </xf>
    <xf numFmtId="0" fontId="0" fillId="0" borderId="8" xfId="0" applyBorder="1"/>
    <xf numFmtId="0" fontId="0" fillId="0" borderId="9" xfId="0" applyBorder="1"/>
    <xf numFmtId="0" fontId="0" fillId="3" borderId="5" xfId="0" applyFill="1" applyBorder="1"/>
    <xf numFmtId="0" fontId="0" fillId="3" borderId="0" xfId="0" applyFill="1"/>
    <xf numFmtId="0" fontId="0" fillId="3" borderId="6" xfId="0" applyFill="1" applyBorder="1"/>
    <xf numFmtId="0" fontId="0" fillId="3" borderId="10" xfId="0" applyFill="1" applyBorder="1" applyAlignment="1">
      <alignment vertical="top"/>
    </xf>
    <xf numFmtId="0" fontId="0" fillId="3" borderId="1" xfId="0" applyFill="1" applyBorder="1" applyAlignment="1">
      <alignment vertical="top" wrapText="1"/>
    </xf>
    <xf numFmtId="0" fontId="0" fillId="3" borderId="1" xfId="0" applyFill="1" applyBorder="1" applyAlignment="1">
      <alignment wrapText="1"/>
    </xf>
    <xf numFmtId="0" fontId="0" fillId="3" borderId="10" xfId="0" applyFill="1" applyBorder="1" applyAlignment="1">
      <alignment horizontal="center"/>
    </xf>
    <xf numFmtId="0" fontId="0" fillId="3" borderId="1" xfId="0" applyFill="1" applyBorder="1"/>
    <xf numFmtId="0" fontId="0" fillId="3" borderId="14" xfId="0" applyFill="1" applyBorder="1"/>
    <xf numFmtId="0" fontId="0" fillId="3" borderId="8" xfId="0" applyFill="1" applyBorder="1"/>
    <xf numFmtId="0" fontId="0" fillId="3" borderId="9" xfId="0" applyFill="1" applyBorder="1"/>
    <xf numFmtId="0" fontId="0" fillId="6" borderId="5" xfId="0" applyFill="1" applyBorder="1"/>
    <xf numFmtId="0" fontId="0" fillId="6" borderId="0" xfId="0" applyFill="1"/>
    <xf numFmtId="0" fontId="0" fillId="6" borderId="6" xfId="0" applyFill="1" applyBorder="1"/>
    <xf numFmtId="0" fontId="0" fillId="6" borderId="10" xfId="0" applyFill="1" applyBorder="1" applyAlignment="1">
      <alignment vertical="top"/>
    </xf>
    <xf numFmtId="0" fontId="0" fillId="6" borderId="1" xfId="0" applyFill="1" applyBorder="1" applyAlignment="1">
      <alignment vertical="top" wrapText="1"/>
    </xf>
    <xf numFmtId="0" fontId="0" fillId="6" borderId="1" xfId="0" applyFill="1" applyBorder="1" applyAlignment="1">
      <alignment wrapText="1"/>
    </xf>
    <xf numFmtId="0" fontId="0" fillId="6" borderId="10" xfId="0" applyFill="1" applyBorder="1" applyAlignment="1">
      <alignment horizontal="center"/>
    </xf>
    <xf numFmtId="0" fontId="0" fillId="6" borderId="1" xfId="0" applyFill="1" applyBorder="1"/>
    <xf numFmtId="0" fontId="0" fillId="6" borderId="14" xfId="0" applyFill="1" applyBorder="1"/>
    <xf numFmtId="0" fontId="0" fillId="6" borderId="8" xfId="0" applyFill="1" applyBorder="1"/>
    <xf numFmtId="0" fontId="0" fillId="6" borderId="9" xfId="0" applyFill="1" applyBorder="1"/>
    <xf numFmtId="0" fontId="0" fillId="7" borderId="5" xfId="0" applyFill="1" applyBorder="1"/>
    <xf numFmtId="0" fontId="0" fillId="7" borderId="0" xfId="0" applyFill="1"/>
    <xf numFmtId="0" fontId="0" fillId="7" borderId="6" xfId="0" applyFill="1" applyBorder="1"/>
    <xf numFmtId="0" fontId="0" fillId="7" borderId="10" xfId="0" applyFill="1" applyBorder="1" applyAlignment="1">
      <alignment vertical="top"/>
    </xf>
    <xf numFmtId="0" fontId="0" fillId="7" borderId="1" xfId="0" applyFill="1" applyBorder="1" applyAlignment="1">
      <alignment vertical="top" wrapText="1"/>
    </xf>
    <xf numFmtId="0" fontId="0" fillId="7" borderId="1" xfId="0" applyFill="1" applyBorder="1" applyAlignment="1">
      <alignment wrapText="1"/>
    </xf>
    <xf numFmtId="0" fontId="0" fillId="7" borderId="10" xfId="0" applyFill="1" applyBorder="1" applyAlignment="1">
      <alignment horizontal="center"/>
    </xf>
    <xf numFmtId="0" fontId="0" fillId="7" borderId="1" xfId="0" applyFill="1" applyBorder="1"/>
    <xf numFmtId="0" fontId="0" fillId="7" borderId="14" xfId="0" applyFill="1" applyBorder="1"/>
    <xf numFmtId="0" fontId="0" fillId="7" borderId="8" xfId="0" applyFill="1" applyBorder="1"/>
    <xf numFmtId="0" fontId="0" fillId="7" borderId="9" xfId="0" applyFill="1" applyBorder="1"/>
    <xf numFmtId="0" fontId="0" fillId="8" borderId="5" xfId="0" applyFill="1" applyBorder="1"/>
    <xf numFmtId="0" fontId="0" fillId="8" borderId="0" xfId="0" applyFill="1"/>
    <xf numFmtId="0" fontId="0" fillId="8" borderId="6" xfId="0" applyFill="1" applyBorder="1"/>
    <xf numFmtId="0" fontId="0" fillId="8" borderId="10" xfId="0" applyFill="1" applyBorder="1" applyAlignment="1">
      <alignment vertical="top"/>
    </xf>
    <xf numFmtId="0" fontId="0" fillId="8" borderId="1" xfId="0" applyFill="1" applyBorder="1" applyAlignment="1">
      <alignment wrapText="1"/>
    </xf>
    <xf numFmtId="0" fontId="0" fillId="8" borderId="10" xfId="0" applyFill="1" applyBorder="1" applyAlignment="1">
      <alignment horizontal="center"/>
    </xf>
    <xf numFmtId="0" fontId="0" fillId="8" borderId="1" xfId="0" applyFill="1" applyBorder="1"/>
    <xf numFmtId="0" fontId="0" fillId="8" borderId="14" xfId="0" applyFill="1" applyBorder="1"/>
    <xf numFmtId="0" fontId="0" fillId="8" borderId="8" xfId="0" applyFill="1" applyBorder="1"/>
    <xf numFmtId="0" fontId="0" fillId="8" borderId="9" xfId="0" applyFill="1" applyBorder="1"/>
    <xf numFmtId="0" fontId="0" fillId="3" borderId="0" xfId="0" applyFill="1" applyProtection="1">
      <protection locked="0"/>
    </xf>
    <xf numFmtId="0" fontId="0" fillId="8" borderId="0" xfId="0" applyFill="1" applyProtection="1">
      <protection locked="0"/>
    </xf>
    <xf numFmtId="0" fontId="0" fillId="7" borderId="0" xfId="0" applyFill="1" applyProtection="1">
      <protection locked="0"/>
    </xf>
    <xf numFmtId="0" fontId="0" fillId="6" borderId="0" xfId="0" applyFill="1" applyProtection="1">
      <protection locked="0"/>
    </xf>
    <xf numFmtId="0" fontId="0" fillId="0" borderId="1" xfId="0" applyBorder="1" applyProtection="1">
      <protection locked="0"/>
    </xf>
    <xf numFmtId="0" fontId="0" fillId="2" borderId="1" xfId="0" applyFill="1" applyBorder="1" applyProtection="1">
      <protection locked="0"/>
    </xf>
    <xf numFmtId="0" fontId="0" fillId="4" borderId="1" xfId="0" applyFill="1" applyBorder="1" applyProtection="1">
      <protection locked="0"/>
    </xf>
    <xf numFmtId="0" fontId="0" fillId="5" borderId="1" xfId="0" applyFill="1" applyBorder="1" applyProtection="1">
      <protection locked="0"/>
    </xf>
    <xf numFmtId="0" fontId="0" fillId="0" borderId="1" xfId="0" applyBorder="1"/>
    <xf numFmtId="0" fontId="0" fillId="3" borderId="17" xfId="0" applyFill="1" applyBorder="1"/>
    <xf numFmtId="0" fontId="0" fillId="3" borderId="21" xfId="0" applyFill="1" applyBorder="1"/>
    <xf numFmtId="0" fontId="7" fillId="3" borderId="17" xfId="0" applyFont="1" applyFill="1" applyBorder="1"/>
    <xf numFmtId="0" fontId="7" fillId="3" borderId="0" xfId="0" applyFont="1" applyFill="1"/>
    <xf numFmtId="0" fontId="8" fillId="3" borderId="17" xfId="0" applyFont="1" applyFill="1" applyBorder="1"/>
    <xf numFmtId="0" fontId="8" fillId="3" borderId="0" xfId="0" applyFont="1" applyFill="1"/>
    <xf numFmtId="0" fontId="8" fillId="3" borderId="22" xfId="0" applyFont="1" applyFill="1" applyBorder="1" applyAlignment="1">
      <alignment horizontal="center"/>
    </xf>
    <xf numFmtId="0" fontId="8" fillId="3" borderId="24" xfId="0" quotePrefix="1" applyFont="1" applyFill="1" applyBorder="1" applyAlignment="1">
      <alignment horizontal="center"/>
    </xf>
    <xf numFmtId="0" fontId="8" fillId="9" borderId="19" xfId="0" applyFont="1" applyFill="1" applyBorder="1" applyAlignment="1" applyProtection="1">
      <alignment horizontal="center" wrapText="1"/>
      <protection locked="0"/>
    </xf>
    <xf numFmtId="0" fontId="8" fillId="9" borderId="1" xfId="0" applyFont="1" applyFill="1" applyBorder="1" applyAlignment="1" applyProtection="1">
      <alignment horizontal="center" wrapText="1"/>
      <protection locked="0"/>
    </xf>
    <xf numFmtId="0" fontId="0" fillId="3" borderId="25" xfId="0" applyFill="1" applyBorder="1" applyAlignment="1">
      <alignment horizontal="center"/>
    </xf>
    <xf numFmtId="0" fontId="6" fillId="3" borderId="0" xfId="0" applyFont="1" applyFill="1"/>
    <xf numFmtId="0" fontId="6" fillId="0" borderId="0" xfId="0" applyFont="1"/>
    <xf numFmtId="0" fontId="6" fillId="3" borderId="7" xfId="0" applyFont="1" applyFill="1" applyBorder="1"/>
    <xf numFmtId="0" fontId="6" fillId="8" borderId="7" xfId="0" applyFont="1" applyFill="1" applyBorder="1"/>
    <xf numFmtId="0" fontId="6" fillId="7" borderId="7" xfId="0" applyFont="1" applyFill="1" applyBorder="1"/>
    <xf numFmtId="0" fontId="6" fillId="6" borderId="7" xfId="0" applyFont="1" applyFill="1" applyBorder="1"/>
    <xf numFmtId="0" fontId="6" fillId="0" borderId="7" xfId="0" applyFont="1" applyBorder="1"/>
    <xf numFmtId="0" fontId="0" fillId="3" borderId="17" xfId="0" applyFill="1" applyBorder="1" applyAlignment="1">
      <alignment vertical="top" wrapText="1"/>
    </xf>
    <xf numFmtId="0" fontId="4" fillId="3" borderId="0" xfId="0" applyFont="1" applyFill="1" applyAlignment="1">
      <alignment horizontal="center" vertical="center"/>
    </xf>
    <xf numFmtId="164" fontId="0" fillId="3" borderId="0" xfId="0" applyNumberFormat="1" applyFill="1"/>
    <xf numFmtId="0" fontId="0" fillId="8" borderId="17" xfId="0" applyFill="1" applyBorder="1" applyAlignment="1">
      <alignment vertical="top" wrapText="1"/>
    </xf>
    <xf numFmtId="0" fontId="4" fillId="8" borderId="0" xfId="0" applyFont="1" applyFill="1" applyAlignment="1">
      <alignment horizontal="center" vertical="center"/>
    </xf>
    <xf numFmtId="0" fontId="0" fillId="8" borderId="17" xfId="0" applyFill="1" applyBorder="1"/>
    <xf numFmtId="164" fontId="0" fillId="8" borderId="0" xfId="0" applyNumberFormat="1" applyFill="1"/>
    <xf numFmtId="0" fontId="0" fillId="7" borderId="17" xfId="0" applyFill="1" applyBorder="1" applyAlignment="1">
      <alignment vertical="top" wrapText="1"/>
    </xf>
    <xf numFmtId="0" fontId="4" fillId="7" borderId="0" xfId="0" applyFont="1" applyFill="1" applyAlignment="1">
      <alignment horizontal="center" vertical="center"/>
    </xf>
    <xf numFmtId="0" fontId="0" fillId="7" borderId="17" xfId="0" applyFill="1" applyBorder="1"/>
    <xf numFmtId="164" fontId="0" fillId="7" borderId="0" xfId="0" applyNumberFormat="1" applyFill="1"/>
    <xf numFmtId="0" fontId="0" fillId="6" borderId="17" xfId="0" applyFill="1" applyBorder="1" applyAlignment="1">
      <alignment vertical="top" wrapText="1"/>
    </xf>
    <xf numFmtId="0" fontId="4" fillId="6" borderId="0" xfId="0" applyFont="1" applyFill="1" applyAlignment="1">
      <alignment horizontal="center" vertical="center"/>
    </xf>
    <xf numFmtId="0" fontId="0" fillId="6" borderId="17" xfId="0" applyFill="1" applyBorder="1"/>
    <xf numFmtId="164" fontId="0" fillId="6" borderId="0" xfId="0" applyNumberFormat="1" applyFill="1"/>
    <xf numFmtId="0" fontId="2" fillId="3" borderId="14" xfId="0" applyFont="1" applyFill="1" applyBorder="1"/>
    <xf numFmtId="0" fontId="2" fillId="8" borderId="14" xfId="0" applyFont="1" applyFill="1" applyBorder="1"/>
    <xf numFmtId="0" fontId="2" fillId="7" borderId="14" xfId="0" applyFont="1" applyFill="1" applyBorder="1"/>
    <xf numFmtId="0" fontId="2" fillId="6" borderId="14" xfId="0" applyFont="1" applyFill="1" applyBorder="1"/>
    <xf numFmtId="0" fontId="12" fillId="0" borderId="5" xfId="0" applyFont="1" applyBorder="1"/>
    <xf numFmtId="0" fontId="12" fillId="0" borderId="0" xfId="0" applyFont="1"/>
    <xf numFmtId="0" fontId="0" fillId="0" borderId="20" xfId="0" applyBorder="1" applyProtection="1">
      <protection locked="0"/>
    </xf>
    <xf numFmtId="0" fontId="0" fillId="2" borderId="20" xfId="0" applyFill="1" applyBorder="1" applyProtection="1">
      <protection locked="0"/>
    </xf>
    <xf numFmtId="0" fontId="0" fillId="4" borderId="20" xfId="0" applyFill="1" applyBorder="1" applyProtection="1">
      <protection locked="0"/>
    </xf>
    <xf numFmtId="0" fontId="0" fillId="5" borderId="20" xfId="0" applyFill="1" applyBorder="1" applyProtection="1">
      <protection locked="0"/>
    </xf>
    <xf numFmtId="0" fontId="0" fillId="0" borderId="10" xfId="0" applyBorder="1" applyProtection="1">
      <protection locked="0"/>
    </xf>
    <xf numFmtId="0" fontId="0" fillId="0" borderId="29" xfId="0" applyBorder="1" applyProtection="1">
      <protection locked="0"/>
    </xf>
    <xf numFmtId="0" fontId="0" fillId="2" borderId="10" xfId="0" applyFill="1" applyBorder="1" applyProtection="1">
      <protection locked="0"/>
    </xf>
    <xf numFmtId="0" fontId="0" fillId="2" borderId="29" xfId="0" applyFill="1" applyBorder="1" applyProtection="1">
      <protection locked="0"/>
    </xf>
    <xf numFmtId="0" fontId="0" fillId="4" borderId="10" xfId="0" applyFill="1" applyBorder="1" applyProtection="1">
      <protection locked="0"/>
    </xf>
    <xf numFmtId="0" fontId="0" fillId="4" borderId="29" xfId="0" applyFill="1" applyBorder="1" applyProtection="1">
      <protection locked="0"/>
    </xf>
    <xf numFmtId="0" fontId="0" fillId="5" borderId="10" xfId="0" applyFill="1" applyBorder="1" applyProtection="1">
      <protection locked="0"/>
    </xf>
    <xf numFmtId="0" fontId="0" fillId="5" borderId="29" xfId="0" applyFill="1" applyBorder="1" applyProtection="1">
      <protection locked="0"/>
    </xf>
    <xf numFmtId="0" fontId="0" fillId="5" borderId="30" xfId="0" applyFill="1" applyBorder="1" applyProtection="1">
      <protection locked="0"/>
    </xf>
    <xf numFmtId="0" fontId="0" fillId="5" borderId="31" xfId="0" applyFill="1" applyBorder="1" applyProtection="1">
      <protection locked="0"/>
    </xf>
    <xf numFmtId="0" fontId="0" fillId="5" borderId="35" xfId="0" applyFill="1" applyBorder="1" applyProtection="1">
      <protection locked="0"/>
    </xf>
    <xf numFmtId="0" fontId="0" fillId="3" borderId="5" xfId="0" quotePrefix="1" applyFill="1" applyBorder="1"/>
    <xf numFmtId="0" fontId="0" fillId="3" borderId="0" xfId="0" applyFill="1" applyAlignment="1">
      <alignment vertical="top" wrapText="1"/>
    </xf>
    <xf numFmtId="0" fontId="0" fillId="3" borderId="33" xfId="0" applyFill="1" applyBorder="1" applyAlignment="1">
      <alignment vertical="top"/>
    </xf>
    <xf numFmtId="0" fontId="0" fillId="3" borderId="36" xfId="0" applyFill="1" applyBorder="1" applyAlignment="1">
      <alignment vertical="top" wrapText="1"/>
    </xf>
    <xf numFmtId="0" fontId="0" fillId="3" borderId="32" xfId="0" applyFill="1" applyBorder="1" applyAlignment="1">
      <alignment wrapText="1"/>
    </xf>
    <xf numFmtId="0" fontId="0" fillId="3" borderId="29" xfId="0" applyFill="1" applyBorder="1"/>
    <xf numFmtId="0" fontId="0" fillId="3" borderId="0" xfId="0" applyFill="1" applyAlignment="1">
      <alignment horizontal="center"/>
    </xf>
    <xf numFmtId="0" fontId="0" fillId="3" borderId="37" xfId="0" applyFill="1" applyBorder="1"/>
    <xf numFmtId="0" fontId="0" fillId="6" borderId="14" xfId="0" applyFill="1" applyBorder="1" applyAlignment="1">
      <alignment horizontal="center"/>
    </xf>
    <xf numFmtId="0" fontId="0" fillId="6" borderId="0" xfId="0" applyFill="1" applyAlignment="1">
      <alignment horizontal="center"/>
    </xf>
    <xf numFmtId="0" fontId="0" fillId="6" borderId="37" xfId="0" applyFill="1" applyBorder="1"/>
    <xf numFmtId="0" fontId="0" fillId="6" borderId="21" xfId="0" applyFill="1" applyBorder="1"/>
    <xf numFmtId="0" fontId="0" fillId="7" borderId="14" xfId="0" applyFill="1" applyBorder="1" applyAlignment="1">
      <alignment horizontal="center"/>
    </xf>
    <xf numFmtId="0" fontId="0" fillId="7" borderId="0" xfId="0" applyFill="1" applyAlignment="1">
      <alignment horizontal="center"/>
    </xf>
    <xf numFmtId="0" fontId="0" fillId="7" borderId="37" xfId="0" applyFill="1" applyBorder="1"/>
    <xf numFmtId="0" fontId="0" fillId="7" borderId="21" xfId="0" applyFill="1" applyBorder="1"/>
    <xf numFmtId="0" fontId="0" fillId="8" borderId="14" xfId="0" applyFill="1" applyBorder="1" applyAlignment="1">
      <alignment horizontal="center"/>
    </xf>
    <xf numFmtId="0" fontId="0" fillId="8" borderId="0" xfId="0" applyFill="1" applyAlignment="1">
      <alignment horizontal="center"/>
    </xf>
    <xf numFmtId="0" fontId="0" fillId="8" borderId="37" xfId="0" applyFill="1" applyBorder="1"/>
    <xf numFmtId="0" fontId="0" fillId="8" borderId="21" xfId="0" applyFill="1" applyBorder="1"/>
    <xf numFmtId="0" fontId="0" fillId="3" borderId="14" xfId="0" applyFill="1" applyBorder="1" applyAlignment="1">
      <alignment horizontal="center"/>
    </xf>
    <xf numFmtId="0" fontId="0" fillId="6" borderId="5" xfId="0" quotePrefix="1" applyFill="1" applyBorder="1"/>
    <xf numFmtId="0" fontId="0" fillId="7" borderId="5" xfId="0" quotePrefix="1" applyFill="1" applyBorder="1"/>
    <xf numFmtId="0" fontId="0" fillId="8" borderId="5" xfId="0" quotePrefix="1" applyFill="1" applyBorder="1"/>
    <xf numFmtId="0" fontId="0" fillId="8" borderId="1" xfId="0" applyFill="1" applyBorder="1" applyAlignment="1">
      <alignment vertical="top" wrapText="1"/>
    </xf>
    <xf numFmtId="0" fontId="0" fillId="2" borderId="5" xfId="0" applyFill="1" applyBorder="1"/>
    <xf numFmtId="0" fontId="0" fillId="2" borderId="0" xfId="0" applyFill="1"/>
    <xf numFmtId="0" fontId="0" fillId="2" borderId="5" xfId="0" quotePrefix="1" applyFill="1" applyBorder="1"/>
    <xf numFmtId="0" fontId="0" fillId="2" borderId="10" xfId="0" applyFill="1" applyBorder="1" applyAlignment="1">
      <alignment vertical="top"/>
    </xf>
    <xf numFmtId="0" fontId="0" fillId="2" borderId="1" xfId="0" applyFill="1" applyBorder="1" applyAlignment="1">
      <alignment vertical="top" wrapText="1"/>
    </xf>
    <xf numFmtId="0" fontId="0" fillId="10" borderId="5" xfId="0" applyFill="1" applyBorder="1"/>
    <xf numFmtId="0" fontId="0" fillId="10" borderId="0" xfId="0" applyFill="1"/>
    <xf numFmtId="0" fontId="0" fillId="10" borderId="5" xfId="0" quotePrefix="1" applyFill="1" applyBorder="1"/>
    <xf numFmtId="0" fontId="0" fillId="10" borderId="10" xfId="0" applyFill="1" applyBorder="1" applyAlignment="1">
      <alignment vertical="top"/>
    </xf>
    <xf numFmtId="0" fontId="0" fillId="10" borderId="1" xfId="0" applyFill="1" applyBorder="1" applyAlignment="1">
      <alignment vertical="top" wrapText="1"/>
    </xf>
    <xf numFmtId="0" fontId="0" fillId="5" borderId="38" xfId="0" applyFill="1" applyBorder="1" applyProtection="1">
      <protection locked="0"/>
    </xf>
    <xf numFmtId="0" fontId="0" fillId="0" borderId="18" xfId="0" applyBorder="1" applyProtection="1">
      <protection locked="0"/>
    </xf>
    <xf numFmtId="0" fontId="0" fillId="2" borderId="18" xfId="0" applyFill="1" applyBorder="1" applyProtection="1">
      <protection locked="0"/>
    </xf>
    <xf numFmtId="0" fontId="0" fillId="4" borderId="18" xfId="0" applyFill="1" applyBorder="1" applyProtection="1">
      <protection locked="0"/>
    </xf>
    <xf numFmtId="0" fontId="0" fillId="5" borderId="18" xfId="0" applyFill="1" applyBorder="1" applyProtection="1">
      <protection locked="0"/>
    </xf>
    <xf numFmtId="0" fontId="0" fillId="5" borderId="40" xfId="0" applyFill="1" applyBorder="1" applyProtection="1">
      <protection locked="0"/>
    </xf>
    <xf numFmtId="165" fontId="0" fillId="7" borderId="1" xfId="0" applyNumberFormat="1" applyFill="1" applyBorder="1" applyAlignment="1">
      <alignment horizontal="right"/>
    </xf>
    <xf numFmtId="165" fontId="0" fillId="3" borderId="1" xfId="0" applyNumberFormat="1" applyFill="1" applyBorder="1" applyAlignment="1">
      <alignment horizontal="right"/>
    </xf>
    <xf numFmtId="165" fontId="0" fillId="8" borderId="1" xfId="0" applyNumberFormat="1" applyFill="1" applyBorder="1" applyAlignment="1">
      <alignment horizontal="right"/>
    </xf>
    <xf numFmtId="165" fontId="0" fillId="6" borderId="1" xfId="0" applyNumberFormat="1" applyFill="1" applyBorder="1" applyAlignment="1">
      <alignment horizontal="right"/>
    </xf>
    <xf numFmtId="165" fontId="0" fillId="3" borderId="1" xfId="0" applyNumberFormat="1" applyFill="1" applyBorder="1" applyAlignment="1">
      <alignment horizontal="center" vertical="center" wrapText="1"/>
    </xf>
    <xf numFmtId="0" fontId="0" fillId="0" borderId="29" xfId="0" applyBorder="1"/>
    <xf numFmtId="0" fontId="0" fillId="2" borderId="29" xfId="0" applyFill="1" applyBorder="1"/>
    <xf numFmtId="0" fontId="0" fillId="2" borderId="1" xfId="0" applyFill="1" applyBorder="1"/>
    <xf numFmtId="0" fontId="0" fillId="4" borderId="29" xfId="0" applyFill="1" applyBorder="1"/>
    <xf numFmtId="0" fontId="0" fillId="4" borderId="1" xfId="0" applyFill="1" applyBorder="1"/>
    <xf numFmtId="0" fontId="0" fillId="5" borderId="29" xfId="0" applyFill="1" applyBorder="1"/>
    <xf numFmtId="0" fontId="0" fillId="5" borderId="1" xfId="0" applyFill="1" applyBorder="1"/>
    <xf numFmtId="0" fontId="0" fillId="5" borderId="31" xfId="0" applyFill="1" applyBorder="1"/>
    <xf numFmtId="0" fontId="0" fillId="11" borderId="20" xfId="0" applyFill="1" applyBorder="1" applyAlignment="1">
      <alignment vertical="top" wrapText="1"/>
    </xf>
    <xf numFmtId="0" fontId="0" fillId="11" borderId="29" xfId="0" applyFill="1" applyBorder="1" applyProtection="1">
      <protection locked="0"/>
    </xf>
    <xf numFmtId="0" fontId="0" fillId="12" borderId="29" xfId="0" applyFill="1" applyBorder="1" applyProtection="1">
      <protection locked="0"/>
    </xf>
    <xf numFmtId="0" fontId="0" fillId="13" borderId="29" xfId="0" applyFill="1" applyBorder="1" applyProtection="1">
      <protection locked="0"/>
    </xf>
    <xf numFmtId="0" fontId="0" fillId="14" borderId="29" xfId="0" applyFill="1" applyBorder="1" applyProtection="1">
      <protection locked="0"/>
    </xf>
    <xf numFmtId="0" fontId="0" fillId="14" borderId="31" xfId="0" applyFill="1" applyBorder="1" applyProtection="1">
      <protection locked="0"/>
    </xf>
    <xf numFmtId="0" fontId="0" fillId="11" borderId="29" xfId="0" applyFill="1" applyBorder="1"/>
    <xf numFmtId="0" fontId="0" fillId="12" borderId="29" xfId="0" applyFill="1" applyBorder="1"/>
    <xf numFmtId="0" fontId="0" fillId="13" borderId="29" xfId="0" applyFill="1" applyBorder="1"/>
    <xf numFmtId="0" fontId="0" fillId="14" borderId="29" xfId="0" applyFill="1" applyBorder="1"/>
    <xf numFmtId="0" fontId="0" fillId="14" borderId="31" xfId="0" applyFill="1" applyBorder="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11" fillId="0" borderId="6" xfId="0" applyFont="1" applyBorder="1" applyAlignment="1">
      <alignment horizontal="center"/>
    </xf>
    <xf numFmtId="0" fontId="0" fillId="0" borderId="8"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6" fillId="0" borderId="2" xfId="0" applyFont="1" applyBorder="1" applyAlignment="1">
      <alignment horizontal="left"/>
    </xf>
    <xf numFmtId="0" fontId="6" fillId="0" borderId="3" xfId="0" applyFont="1" applyBorder="1" applyAlignment="1">
      <alignment horizontal="left"/>
    </xf>
    <xf numFmtId="0" fontId="0" fillId="3" borderId="18" xfId="0" applyFill="1" applyBorder="1" applyAlignment="1">
      <alignment horizontal="center" wrapText="1"/>
    </xf>
    <xf numFmtId="0" fontId="0" fillId="3" borderId="20" xfId="0" applyFill="1" applyBorder="1" applyAlignment="1">
      <alignment horizontal="center" wrapText="1"/>
    </xf>
    <xf numFmtId="0" fontId="0" fillId="9" borderId="2" xfId="0" applyFill="1" applyBorder="1" applyAlignment="1" applyProtection="1">
      <alignment horizontal="center"/>
      <protection locked="0"/>
    </xf>
    <xf numFmtId="0" fontId="0" fillId="9" borderId="3" xfId="0"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5" xfId="0" applyFill="1" applyBorder="1" applyAlignment="1" applyProtection="1">
      <alignment horizontal="center"/>
      <protection locked="0"/>
    </xf>
    <xf numFmtId="0" fontId="0" fillId="9" borderId="0" xfId="0" applyFill="1" applyAlignment="1" applyProtection="1">
      <alignment horizontal="center"/>
      <protection locked="0"/>
    </xf>
    <xf numFmtId="0" fontId="0" fillId="9" borderId="6" xfId="0" applyFill="1" applyBorder="1" applyAlignment="1" applyProtection="1">
      <alignment horizontal="center"/>
      <protection locked="0"/>
    </xf>
    <xf numFmtId="0" fontId="0" fillId="9" borderId="7"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0" borderId="18"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20" xfId="0" applyBorder="1" applyAlignment="1" applyProtection="1">
      <alignment horizontal="left" wrapText="1"/>
      <protection locked="0"/>
    </xf>
    <xf numFmtId="0" fontId="8" fillId="9" borderId="18" xfId="0" applyFont="1" applyFill="1" applyBorder="1" applyAlignment="1" applyProtection="1">
      <alignment horizontal="left" wrapText="1"/>
      <protection locked="0"/>
    </xf>
    <xf numFmtId="0" fontId="8" fillId="9" borderId="20" xfId="0" applyFont="1" applyFill="1" applyBorder="1" applyAlignment="1" applyProtection="1">
      <alignment horizontal="left" wrapText="1"/>
      <protection locked="0"/>
    </xf>
    <xf numFmtId="0" fontId="3" fillId="3" borderId="16" xfId="0" applyFont="1" applyFill="1" applyBorder="1" applyAlignment="1">
      <alignment horizontal="center" vertical="top"/>
    </xf>
    <xf numFmtId="0" fontId="3" fillId="3" borderId="14" xfId="0" applyFont="1" applyFill="1" applyBorder="1" applyAlignment="1">
      <alignment horizontal="center" vertical="top"/>
    </xf>
    <xf numFmtId="0" fontId="3" fillId="3" borderId="15" xfId="0" applyFont="1" applyFill="1" applyBorder="1" applyAlignment="1">
      <alignment horizontal="center" vertical="top"/>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0" fillId="0" borderId="20" xfId="0" applyBorder="1" applyAlignment="1" applyProtection="1">
      <alignment horizontal="left"/>
      <protection locked="0"/>
    </xf>
    <xf numFmtId="14" fontId="0" fillId="0" borderId="18" xfId="0" applyNumberFormat="1" applyBorder="1" applyAlignment="1" applyProtection="1">
      <alignment horizontal="left"/>
      <protection locked="0"/>
    </xf>
    <xf numFmtId="0" fontId="8" fillId="3" borderId="23"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3" borderId="2" xfId="0" applyFill="1" applyBorder="1" applyAlignment="1">
      <alignment horizontal="center"/>
    </xf>
    <xf numFmtId="0" fontId="0" fillId="3" borderId="26" xfId="0" applyFill="1" applyBorder="1" applyAlignment="1">
      <alignment horizontal="center"/>
    </xf>
    <xf numFmtId="0" fontId="0" fillId="0" borderId="27" xfId="0" applyBorder="1" applyAlignment="1">
      <alignment horizontal="center" vertical="top" wrapText="1"/>
    </xf>
    <xf numFmtId="0" fontId="0" fillId="0" borderId="34" xfId="0" applyBorder="1" applyAlignment="1">
      <alignment horizontal="center" vertical="top" wrapText="1"/>
    </xf>
    <xf numFmtId="0" fontId="0" fillId="0" borderId="28" xfId="0" applyBorder="1" applyAlignment="1">
      <alignment horizontal="center" vertical="top" wrapText="1"/>
    </xf>
    <xf numFmtId="0" fontId="0" fillId="0" borderId="39" xfId="0" applyBorder="1" applyAlignment="1">
      <alignment horizontal="center" vertical="top" wrapTex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14" fontId="0" fillId="0" borderId="11" xfId="0" applyNumberFormat="1" applyBorder="1" applyAlignment="1">
      <alignment horizontal="left" vertical="center"/>
    </xf>
    <xf numFmtId="14" fontId="0" fillId="0" borderId="12" xfId="0" applyNumberFormat="1" applyBorder="1" applyAlignment="1">
      <alignment horizontal="left" vertical="center"/>
    </xf>
    <xf numFmtId="14" fontId="0" fillId="0" borderId="13" xfId="0" applyNumberFormat="1" applyBorder="1" applyAlignment="1">
      <alignment horizontal="left" vertical="center"/>
    </xf>
    <xf numFmtId="0" fontId="3" fillId="3" borderId="2" xfId="0" applyFont="1" applyFill="1" applyBorder="1" applyAlignment="1">
      <alignment horizontal="center" vertical="top"/>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0" fillId="0" borderId="11" xfId="0" applyBorder="1" applyAlignment="1">
      <alignment horizontal="left" vertical="center"/>
    </xf>
    <xf numFmtId="0" fontId="0" fillId="0" borderId="13" xfId="0" applyBorder="1" applyAlignment="1">
      <alignment horizontal="left" vertical="center"/>
    </xf>
    <xf numFmtId="0" fontId="0" fillId="9" borderId="11" xfId="0" applyFill="1" applyBorder="1" applyAlignment="1">
      <alignment horizontal="left" vertical="center"/>
    </xf>
    <xf numFmtId="0" fontId="0" fillId="9" borderId="13" xfId="0" applyFill="1" applyBorder="1" applyAlignment="1">
      <alignment horizontal="left" vertical="center"/>
    </xf>
    <xf numFmtId="0" fontId="0" fillId="0" borderId="12" xfId="0" applyBorder="1" applyAlignment="1">
      <alignment horizontal="left" vertical="center"/>
    </xf>
    <xf numFmtId="0" fontId="0" fillId="3" borderId="5" xfId="0" applyFill="1" applyBorder="1" applyAlignment="1">
      <alignment horizontal="left" vertical="center"/>
    </xf>
    <xf numFmtId="0" fontId="0" fillId="3" borderId="0" xfId="0" applyFill="1" applyAlignment="1">
      <alignment horizontal="left" vertical="center"/>
    </xf>
    <xf numFmtId="0" fontId="3" fillId="6" borderId="2" xfId="0" applyFont="1" applyFill="1" applyBorder="1" applyAlignment="1">
      <alignment horizontal="center" vertical="top"/>
    </xf>
    <xf numFmtId="0" fontId="3" fillId="6" borderId="3" xfId="0" applyFont="1" applyFill="1" applyBorder="1" applyAlignment="1">
      <alignment horizontal="center" vertical="top"/>
    </xf>
    <xf numFmtId="0" fontId="3" fillId="6" borderId="4" xfId="0" applyFont="1" applyFill="1" applyBorder="1" applyAlignment="1">
      <alignment horizontal="center" vertical="top"/>
    </xf>
    <xf numFmtId="0" fontId="0" fillId="6" borderId="5" xfId="0" applyFill="1" applyBorder="1" applyAlignment="1">
      <alignment horizontal="left" vertical="center"/>
    </xf>
    <xf numFmtId="0" fontId="0" fillId="6" borderId="0" xfId="0" applyFill="1" applyAlignment="1">
      <alignment horizontal="left" vertical="center"/>
    </xf>
    <xf numFmtId="0" fontId="3" fillId="7" borderId="2" xfId="0" applyFont="1" applyFill="1" applyBorder="1" applyAlignment="1">
      <alignment horizontal="center" vertical="top"/>
    </xf>
    <xf numFmtId="0" fontId="3" fillId="7" borderId="3" xfId="0" applyFont="1" applyFill="1" applyBorder="1" applyAlignment="1">
      <alignment horizontal="center" vertical="top"/>
    </xf>
    <xf numFmtId="0" fontId="3" fillId="7" borderId="4" xfId="0" applyFont="1" applyFill="1" applyBorder="1" applyAlignment="1">
      <alignment horizontal="center" vertical="top"/>
    </xf>
    <xf numFmtId="0" fontId="0" fillId="7" borderId="5" xfId="0" applyFill="1" applyBorder="1" applyAlignment="1">
      <alignment horizontal="left" vertical="center"/>
    </xf>
    <xf numFmtId="0" fontId="0" fillId="7" borderId="0" xfId="0" applyFill="1" applyAlignment="1">
      <alignment horizontal="left" vertical="center"/>
    </xf>
    <xf numFmtId="0" fontId="3" fillId="8" borderId="2" xfId="0" applyFont="1" applyFill="1" applyBorder="1" applyAlignment="1">
      <alignment horizontal="center" vertical="top"/>
    </xf>
    <xf numFmtId="0" fontId="3" fillId="8" borderId="3" xfId="0" applyFont="1" applyFill="1" applyBorder="1" applyAlignment="1">
      <alignment horizontal="center" vertical="top"/>
    </xf>
    <xf numFmtId="0" fontId="3" fillId="8" borderId="4" xfId="0" applyFont="1" applyFill="1" applyBorder="1" applyAlignment="1">
      <alignment horizontal="center" vertical="top"/>
    </xf>
    <xf numFmtId="0" fontId="0" fillId="8" borderId="5" xfId="0" applyFill="1" applyBorder="1" applyAlignment="1">
      <alignment horizontal="left" vertical="center"/>
    </xf>
    <xf numFmtId="0" fontId="0" fillId="8" borderId="0" xfId="0" applyFill="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138114</xdr:rowOff>
    </xdr:from>
    <xdr:to>
      <xdr:col>1</xdr:col>
      <xdr:colOff>285749</xdr:colOff>
      <xdr:row>2</xdr:row>
      <xdr:rowOff>356236</xdr:rowOff>
    </xdr:to>
    <xdr:pic>
      <xdr:nvPicPr>
        <xdr:cNvPr id="3" name="Image 2">
          <a:extLst>
            <a:ext uri="{FF2B5EF4-FFF2-40B4-BE49-F238E27FC236}">
              <a16:creationId xmlns:a16="http://schemas.microsoft.com/office/drawing/2014/main" id="{35DCA0C5-CB34-49B0-9EB7-7CF43092D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500064"/>
          <a:ext cx="966787" cy="580072"/>
        </a:xfrm>
        <a:prstGeom prst="rect">
          <a:avLst/>
        </a:prstGeom>
      </xdr:spPr>
    </xdr:pic>
    <xdr:clientData/>
  </xdr:twoCellAnchor>
  <xdr:twoCellAnchor editAs="oneCell">
    <xdr:from>
      <xdr:col>6</xdr:col>
      <xdr:colOff>595312</xdr:colOff>
      <xdr:row>1</xdr:row>
      <xdr:rowOff>33933</xdr:rowOff>
    </xdr:from>
    <xdr:to>
      <xdr:col>7</xdr:col>
      <xdr:colOff>633412</xdr:colOff>
      <xdr:row>3</xdr:row>
      <xdr:rowOff>90506</xdr:rowOff>
    </xdr:to>
    <xdr:pic>
      <xdr:nvPicPr>
        <xdr:cNvPr id="5" name="Image 4">
          <a:extLst>
            <a:ext uri="{FF2B5EF4-FFF2-40B4-BE49-F238E27FC236}">
              <a16:creationId xmlns:a16="http://schemas.microsoft.com/office/drawing/2014/main" id="{200FA4AF-6565-46FC-AA7E-45033BA08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5887" y="395883"/>
          <a:ext cx="804863" cy="7804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953781BA-CC1D-444C-9EB0-74D5FE37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1C3E7CAF-244C-4342-A270-528FE827EC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4737" y="261937"/>
          <a:ext cx="804863" cy="78047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B80BAD3-FBE2-4301-95A0-160F507CD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61CC683-36B5-4FBA-A3CD-0D8A467B6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86B9CF3-2F8A-48F0-8BB9-473768239F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68E192E0-5924-4984-B75B-A8099500E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E3D2330-A530-4B1F-9B7C-22DF15C53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17CA126F-CB8F-4CE1-9E6D-6AEB4F3E24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ACD3DE93-AA48-45F9-92EF-BBBA13A72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B02DFE5-7AC9-4548-9E5D-F9E8A680BB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1A9202AC-8F82-4793-A0CD-B3C4E688D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7FD098C-B2AE-4863-BABB-F34A6DB459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0B83DA88-B2A1-4B5B-9D44-4FF01004D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C82E9888-D488-4ACD-8FFF-FC5325A5C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9B46BD62-97C0-4D60-9BB3-10F9A2E9F2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B245DE4-51F1-4C34-B6C9-3CD9C016A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52504388-F729-44AC-ABBD-427E7269A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4AE66DB-8E83-4D10-B25F-13C7F4FEB1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41EEA59-A042-4950-A542-0CA43B608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6D3632B-B29D-4403-8491-99F0C41EF2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67100CBD-1B3E-459F-8602-5AC56C526B1D}"/>
            </a:ext>
          </a:extLst>
        </xdr:cNvPr>
        <xdr:cNvPicPr>
          <a:picLocks noChangeAspect="1"/>
        </xdr:cNvPicPr>
      </xdr:nvPicPr>
      <xdr:blipFill>
        <a:blip xmlns:r="http://schemas.openxmlformats.org/officeDocument/2006/relationships" r:embed="rId1"/>
        <a:stretch>
          <a:fillRect/>
        </a:stretch>
      </xdr:blipFill>
      <xdr:spPr>
        <a:xfrm>
          <a:off x="0" y="171452"/>
          <a:ext cx="1238251"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AE971CA7-2DB4-4245-A8EE-FA51371218A3}"/>
            </a:ext>
          </a:extLst>
        </xdr:cNvPr>
        <xdr:cNvPicPr>
          <a:picLocks noChangeAspect="1"/>
        </xdr:cNvPicPr>
      </xdr:nvPicPr>
      <xdr:blipFill>
        <a:blip xmlns:r="http://schemas.openxmlformats.org/officeDocument/2006/relationships" r:embed="rId2"/>
        <a:stretch>
          <a:fillRect/>
        </a:stretch>
      </xdr:blipFill>
      <xdr:spPr>
        <a:xfrm>
          <a:off x="4633916" y="180975"/>
          <a:ext cx="785810"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574C4DE9-89E4-4466-ADDA-23B7B49DC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B230122C-4AF0-4E7F-BA96-C93E13D3E4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6991AF92-0F7C-4093-8DA3-719DE964E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E4C1447E-99D3-4557-8036-6C024E70D7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8041577B-5E08-4F63-BDE7-AFA9E90FA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B9F4B535-03C6-48D8-87C5-19272768D7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EEE667CA-7A21-4B7C-BB27-01BB7F107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7D1DEBF0-4877-4D46-BF91-79008F524F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2687E91-A90E-4061-80E0-9FD01D867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9A86C5B-4B87-4F0E-A54F-D5DE2CFE8C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28C6DFC-965A-4AC1-9CDC-C42AEEE14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248F30E6-7F20-4508-827E-EA51E389AF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7F274E75-724E-4C29-A49F-567ABA9E5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43E00943-D7F1-4E9C-A52C-DE4DDF41DA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4001048-88B5-4E20-ADA1-5D0B59D29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8629EBC-483F-49F2-A3D9-638947B374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FEECB349-433D-4018-9393-209385589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360E565E-4FFF-4EB8-8FF8-19A011369B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4C9401E9-8E9E-48B6-A4CF-DE261BEB7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453FC410-8F65-44B9-8826-2A248684F9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628651</xdr:colOff>
      <xdr:row>0</xdr:row>
      <xdr:rowOff>1219117</xdr:rowOff>
    </xdr:to>
    <xdr:pic>
      <xdr:nvPicPr>
        <xdr:cNvPr id="2" name="Image 1">
          <a:extLst>
            <a:ext uri="{FF2B5EF4-FFF2-40B4-BE49-F238E27FC236}">
              <a16:creationId xmlns:a16="http://schemas.microsoft.com/office/drawing/2014/main" id="{2B3EC1A3-1926-418B-9C21-6F2FC527E3F0}"/>
            </a:ext>
          </a:extLst>
        </xdr:cNvPr>
        <xdr:cNvPicPr>
          <a:picLocks noChangeAspect="1"/>
        </xdr:cNvPicPr>
      </xdr:nvPicPr>
      <xdr:blipFill>
        <a:blip xmlns:r="http://schemas.openxmlformats.org/officeDocument/2006/relationships" r:embed="rId1"/>
        <a:stretch>
          <a:fillRect/>
        </a:stretch>
      </xdr:blipFill>
      <xdr:spPr>
        <a:xfrm>
          <a:off x="104775" y="295274"/>
          <a:ext cx="1285876" cy="857168"/>
        </a:xfrm>
        <a:prstGeom prst="rect">
          <a:avLst/>
        </a:prstGeom>
      </xdr:spPr>
    </xdr:pic>
    <xdr:clientData/>
  </xdr:twoCellAnchor>
  <xdr:twoCellAnchor editAs="oneCell">
    <xdr:from>
      <xdr:col>9</xdr:col>
      <xdr:colOff>509590</xdr:colOff>
      <xdr:row>0</xdr:row>
      <xdr:rowOff>295275</xdr:rowOff>
    </xdr:from>
    <xdr:to>
      <xdr:col>10</xdr:col>
      <xdr:colOff>528637</xdr:colOff>
      <xdr:row>0</xdr:row>
      <xdr:rowOff>1128032</xdr:rowOff>
    </xdr:to>
    <xdr:pic>
      <xdr:nvPicPr>
        <xdr:cNvPr id="3" name="Image 2">
          <a:extLst>
            <a:ext uri="{FF2B5EF4-FFF2-40B4-BE49-F238E27FC236}">
              <a16:creationId xmlns:a16="http://schemas.microsoft.com/office/drawing/2014/main" id="{2F5CB90E-3DE1-47E6-898B-6A3E8A0A70C0}"/>
            </a:ext>
          </a:extLst>
        </xdr:cNvPr>
        <xdr:cNvPicPr>
          <a:picLocks noChangeAspect="1"/>
        </xdr:cNvPicPr>
      </xdr:nvPicPr>
      <xdr:blipFill>
        <a:blip xmlns:r="http://schemas.openxmlformats.org/officeDocument/2006/relationships" r:embed="rId2"/>
        <a:stretch>
          <a:fillRect/>
        </a:stretch>
      </xdr:blipFill>
      <xdr:spPr>
        <a:xfrm>
          <a:off x="7839078" y="295275"/>
          <a:ext cx="781047" cy="7660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747746</xdr:colOff>
      <xdr:row>11</xdr:row>
      <xdr:rowOff>161946</xdr:rowOff>
    </xdr:to>
    <xdr:pic>
      <xdr:nvPicPr>
        <xdr:cNvPr id="2" name="Image 1">
          <a:extLst>
            <a:ext uri="{FF2B5EF4-FFF2-40B4-BE49-F238E27FC236}">
              <a16:creationId xmlns:a16="http://schemas.microsoft.com/office/drawing/2014/main" id="{131EF034-AD76-4156-BD40-C89741B1F804}"/>
            </a:ext>
          </a:extLst>
        </xdr:cNvPr>
        <xdr:cNvPicPr>
          <a:picLocks noChangeAspect="1"/>
        </xdr:cNvPicPr>
      </xdr:nvPicPr>
      <xdr:blipFill>
        <a:blip xmlns:r="http://schemas.openxmlformats.org/officeDocument/2006/relationships" r:embed="rId1"/>
        <a:stretch>
          <a:fillRect/>
        </a:stretch>
      </xdr:blipFill>
      <xdr:spPr>
        <a:xfrm>
          <a:off x="0" y="0"/>
          <a:ext cx="4686334" cy="28956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71445</xdr:colOff>
      <xdr:row>0</xdr:row>
      <xdr:rowOff>0</xdr:rowOff>
    </xdr:from>
    <xdr:to>
      <xdr:col>5</xdr:col>
      <xdr:colOff>742991</xdr:colOff>
      <xdr:row>12</xdr:row>
      <xdr:rowOff>95272</xdr:rowOff>
    </xdr:to>
    <xdr:pic>
      <xdr:nvPicPr>
        <xdr:cNvPr id="3" name="Image 2">
          <a:extLst>
            <a:ext uri="{FF2B5EF4-FFF2-40B4-BE49-F238E27FC236}">
              <a16:creationId xmlns:a16="http://schemas.microsoft.com/office/drawing/2014/main" id="{CB3A011F-0E5E-43E2-809E-C152FD0401CE}"/>
            </a:ext>
          </a:extLst>
        </xdr:cNvPr>
        <xdr:cNvPicPr>
          <a:picLocks noChangeAspect="1"/>
        </xdr:cNvPicPr>
      </xdr:nvPicPr>
      <xdr:blipFill>
        <a:blip xmlns:r="http://schemas.openxmlformats.org/officeDocument/2006/relationships" r:embed="rId1"/>
        <a:stretch>
          <a:fillRect/>
        </a:stretch>
      </xdr:blipFill>
      <xdr:spPr>
        <a:xfrm>
          <a:off x="71445" y="0"/>
          <a:ext cx="4610134" cy="30099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66682</xdr:colOff>
      <xdr:row>0</xdr:row>
      <xdr:rowOff>0</xdr:rowOff>
    </xdr:from>
    <xdr:to>
      <xdr:col>6</xdr:col>
      <xdr:colOff>666790</xdr:colOff>
      <xdr:row>11</xdr:row>
      <xdr:rowOff>142896</xdr:rowOff>
    </xdr:to>
    <xdr:pic>
      <xdr:nvPicPr>
        <xdr:cNvPr id="3" name="Image 2">
          <a:extLst>
            <a:ext uri="{FF2B5EF4-FFF2-40B4-BE49-F238E27FC236}">
              <a16:creationId xmlns:a16="http://schemas.microsoft.com/office/drawing/2014/main" id="{1E858590-DBCD-41CF-97B5-32FC7B01A689}"/>
            </a:ext>
          </a:extLst>
        </xdr:cNvPr>
        <xdr:cNvPicPr>
          <a:picLocks noChangeAspect="1"/>
        </xdr:cNvPicPr>
      </xdr:nvPicPr>
      <xdr:blipFill>
        <a:blip xmlns:r="http://schemas.openxmlformats.org/officeDocument/2006/relationships" r:embed="rId1"/>
        <a:stretch>
          <a:fillRect/>
        </a:stretch>
      </xdr:blipFill>
      <xdr:spPr>
        <a:xfrm>
          <a:off x="66682" y="0"/>
          <a:ext cx="4543458" cy="28765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109549</xdr:colOff>
      <xdr:row>0</xdr:row>
      <xdr:rowOff>0</xdr:rowOff>
    </xdr:from>
    <xdr:to>
      <xdr:col>6</xdr:col>
      <xdr:colOff>642982</xdr:colOff>
      <xdr:row>12</xdr:row>
      <xdr:rowOff>28597</xdr:rowOff>
    </xdr:to>
    <xdr:pic>
      <xdr:nvPicPr>
        <xdr:cNvPr id="3" name="Image 2">
          <a:extLst>
            <a:ext uri="{FF2B5EF4-FFF2-40B4-BE49-F238E27FC236}">
              <a16:creationId xmlns:a16="http://schemas.microsoft.com/office/drawing/2014/main" id="{A8907226-F73B-4ED9-AC83-D942209470F9}"/>
            </a:ext>
          </a:extLst>
        </xdr:cNvPr>
        <xdr:cNvPicPr>
          <a:picLocks noChangeAspect="1"/>
        </xdr:cNvPicPr>
      </xdr:nvPicPr>
      <xdr:blipFill>
        <a:blip xmlns:r="http://schemas.openxmlformats.org/officeDocument/2006/relationships" r:embed="rId1"/>
        <a:stretch>
          <a:fillRect/>
        </a:stretch>
      </xdr:blipFill>
      <xdr:spPr>
        <a:xfrm>
          <a:off x="109549" y="0"/>
          <a:ext cx="4476783" cy="29432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23815</xdr:colOff>
      <xdr:row>0</xdr:row>
      <xdr:rowOff>0</xdr:rowOff>
    </xdr:from>
    <xdr:to>
      <xdr:col>6</xdr:col>
      <xdr:colOff>719174</xdr:colOff>
      <xdr:row>12</xdr:row>
      <xdr:rowOff>152422</xdr:rowOff>
    </xdr:to>
    <xdr:pic>
      <xdr:nvPicPr>
        <xdr:cNvPr id="3" name="Image 2">
          <a:extLst>
            <a:ext uri="{FF2B5EF4-FFF2-40B4-BE49-F238E27FC236}">
              <a16:creationId xmlns:a16="http://schemas.microsoft.com/office/drawing/2014/main" id="{53833656-94FF-4F57-A0D8-01FAC2C4CC6D}"/>
            </a:ext>
          </a:extLst>
        </xdr:cNvPr>
        <xdr:cNvPicPr>
          <a:picLocks noChangeAspect="1"/>
        </xdr:cNvPicPr>
      </xdr:nvPicPr>
      <xdr:blipFill>
        <a:blip xmlns:r="http://schemas.openxmlformats.org/officeDocument/2006/relationships" r:embed="rId1"/>
        <a:stretch>
          <a:fillRect/>
        </a:stretch>
      </xdr:blipFill>
      <xdr:spPr>
        <a:xfrm>
          <a:off x="23815" y="0"/>
          <a:ext cx="4638709" cy="306707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52393</xdr:colOff>
      <xdr:row>0</xdr:row>
      <xdr:rowOff>0</xdr:rowOff>
    </xdr:from>
    <xdr:to>
      <xdr:col>6</xdr:col>
      <xdr:colOff>709652</xdr:colOff>
      <xdr:row>12</xdr:row>
      <xdr:rowOff>142896</xdr:rowOff>
    </xdr:to>
    <xdr:pic>
      <xdr:nvPicPr>
        <xdr:cNvPr id="3" name="Image 2">
          <a:extLst>
            <a:ext uri="{FF2B5EF4-FFF2-40B4-BE49-F238E27FC236}">
              <a16:creationId xmlns:a16="http://schemas.microsoft.com/office/drawing/2014/main" id="{1EE0564D-ED00-4747-8CD8-395279C31E7B}"/>
            </a:ext>
          </a:extLst>
        </xdr:cNvPr>
        <xdr:cNvPicPr>
          <a:picLocks noChangeAspect="1"/>
        </xdr:cNvPicPr>
      </xdr:nvPicPr>
      <xdr:blipFill>
        <a:blip xmlns:r="http://schemas.openxmlformats.org/officeDocument/2006/relationships" r:embed="rId1"/>
        <a:stretch>
          <a:fillRect/>
        </a:stretch>
      </xdr:blipFill>
      <xdr:spPr>
        <a:xfrm>
          <a:off x="52393" y="0"/>
          <a:ext cx="4600609" cy="285752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workbookViewId="0">
      <selection activeCell="A4" sqref="A4:H4"/>
    </sheetView>
  </sheetViews>
  <sheetFormatPr baseColWidth="10" defaultColWidth="10.7109375" defaultRowHeight="15" x14ac:dyDescent="0.25"/>
  <sheetData>
    <row r="1" spans="1:8" ht="28.5" x14ac:dyDescent="0.45">
      <c r="A1" s="177" t="s">
        <v>8</v>
      </c>
      <c r="B1" s="178"/>
      <c r="C1" s="178"/>
      <c r="D1" s="178"/>
      <c r="E1" s="178"/>
      <c r="F1" s="178"/>
      <c r="G1" s="178"/>
      <c r="H1" s="179"/>
    </row>
    <row r="2" spans="1:8" ht="28.5" x14ac:dyDescent="0.45">
      <c r="A2" s="180" t="s">
        <v>41</v>
      </c>
      <c r="B2" s="181"/>
      <c r="C2" s="181"/>
      <c r="D2" s="181"/>
      <c r="E2" s="181"/>
      <c r="F2" s="181"/>
      <c r="G2" s="181"/>
      <c r="H2" s="182"/>
    </row>
    <row r="3" spans="1:8" ht="28.5" x14ac:dyDescent="0.45">
      <c r="A3" s="180" t="s">
        <v>42</v>
      </c>
      <c r="B3" s="181"/>
      <c r="C3" s="181"/>
      <c r="D3" s="181"/>
      <c r="E3" s="181"/>
      <c r="F3" s="181"/>
      <c r="G3" s="181"/>
      <c r="H3" s="182"/>
    </row>
    <row r="4" spans="1:8" ht="28.5" x14ac:dyDescent="0.45">
      <c r="A4" s="183" t="s">
        <v>21</v>
      </c>
      <c r="B4" s="184"/>
      <c r="C4" s="184"/>
      <c r="D4" s="184"/>
      <c r="E4" s="184"/>
      <c r="F4" s="184"/>
      <c r="G4" s="184"/>
      <c r="H4" s="185"/>
    </row>
    <row r="5" spans="1:8" x14ac:dyDescent="0.25">
      <c r="B5" s="96"/>
      <c r="C5" s="96"/>
      <c r="H5" s="1"/>
    </row>
    <row r="6" spans="1:8" x14ac:dyDescent="0.25">
      <c r="A6" s="95" t="s">
        <v>9</v>
      </c>
      <c r="H6" s="1"/>
    </row>
    <row r="7" spans="1:8" x14ac:dyDescent="0.25">
      <c r="H7" s="1"/>
    </row>
    <row r="8" spans="1:8" x14ac:dyDescent="0.25">
      <c r="A8" s="2" t="s">
        <v>10</v>
      </c>
      <c r="H8" s="1"/>
    </row>
    <row r="9" spans="1:8" x14ac:dyDescent="0.25">
      <c r="A9" s="3" t="s">
        <v>44</v>
      </c>
      <c r="H9" s="1"/>
    </row>
    <row r="10" spans="1:8" x14ac:dyDescent="0.25">
      <c r="A10" s="3" t="s">
        <v>43</v>
      </c>
      <c r="H10" s="1"/>
    </row>
    <row r="11" spans="1:8" x14ac:dyDescent="0.25">
      <c r="H11" s="1"/>
    </row>
    <row r="12" spans="1:8" x14ac:dyDescent="0.25">
      <c r="A12" s="2" t="s">
        <v>24</v>
      </c>
      <c r="H12" s="1"/>
    </row>
    <row r="13" spans="1:8" x14ac:dyDescent="0.25">
      <c r="A13" s="3" t="s">
        <v>45</v>
      </c>
      <c r="H13" s="1"/>
    </row>
    <row r="14" spans="1:8" x14ac:dyDescent="0.25">
      <c r="A14" s="3" t="s">
        <v>46</v>
      </c>
      <c r="H14" s="1"/>
    </row>
    <row r="15" spans="1:8" x14ac:dyDescent="0.25">
      <c r="A15" s="3" t="s">
        <v>47</v>
      </c>
      <c r="H15" s="1"/>
    </row>
    <row r="16" spans="1:8" x14ac:dyDescent="0.25">
      <c r="A16" s="3"/>
      <c r="H16" s="1"/>
    </row>
    <row r="17" spans="1:8" x14ac:dyDescent="0.25">
      <c r="H17" s="1"/>
    </row>
    <row r="18" spans="1:8" x14ac:dyDescent="0.25">
      <c r="A18" s="2" t="s">
        <v>25</v>
      </c>
      <c r="H18" s="1"/>
    </row>
    <row r="19" spans="1:8" x14ac:dyDescent="0.25">
      <c r="A19" s="3" t="s">
        <v>58</v>
      </c>
      <c r="H19" s="1"/>
    </row>
    <row r="20" spans="1:8" x14ac:dyDescent="0.25">
      <c r="A20" s="3" t="s">
        <v>59</v>
      </c>
      <c r="H20" s="1"/>
    </row>
    <row r="21" spans="1:8" x14ac:dyDescent="0.25">
      <c r="A21" s="3" t="s">
        <v>48</v>
      </c>
      <c r="H21" s="1"/>
    </row>
    <row r="22" spans="1:8" x14ac:dyDescent="0.25">
      <c r="A22" s="3"/>
      <c r="B22" t="s">
        <v>49</v>
      </c>
      <c r="H22" s="1"/>
    </row>
    <row r="23" spans="1:8" x14ac:dyDescent="0.25">
      <c r="A23" s="3"/>
      <c r="B23" t="s">
        <v>50</v>
      </c>
      <c r="H23" s="1"/>
    </row>
    <row r="24" spans="1:8" x14ac:dyDescent="0.25">
      <c r="A24" s="3"/>
      <c r="B24" t="s">
        <v>51</v>
      </c>
      <c r="H24" s="1"/>
    </row>
    <row r="25" spans="1:8" x14ac:dyDescent="0.25">
      <c r="A25" s="3"/>
      <c r="H25" s="1"/>
    </row>
    <row r="26" spans="1:8" ht="15.75" thickBot="1" x14ac:dyDescent="0.3">
      <c r="A26" s="75" t="s">
        <v>22</v>
      </c>
      <c r="B26" s="4"/>
      <c r="C26" s="4"/>
      <c r="D26" s="4"/>
      <c r="E26" s="4"/>
      <c r="F26" s="4"/>
      <c r="G26" s="4"/>
      <c r="H26" s="5"/>
    </row>
    <row r="27" spans="1:8" x14ac:dyDescent="0.25">
      <c r="A27" s="70" t="s">
        <v>12</v>
      </c>
    </row>
  </sheetData>
  <sheetProtection algorithmName="SHA-512" hashValue="vDtNDIbNCUD87QuOJ5/+WZKkyIiK9OOvGZKi8OyruHgPrfxFQtdoDAzEJiT3MG91GcFzJq74p8RtDjOULUYHAQ==" saltValue="8unL+8120fswwoZ7kHyg+w==" spinCount="100000" sheet="1" objects="1" scenarios="1"/>
  <mergeCells count="4">
    <mergeCell ref="A1:H1"/>
    <mergeCell ref="A2:H2"/>
    <mergeCell ref="A3:H3"/>
    <mergeCell ref="A4:H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2"/>
  <sheetViews>
    <sheetView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3" t="s">
        <v>52</v>
      </c>
      <c r="B1" s="244"/>
      <c r="C1" s="244"/>
      <c r="D1" s="244"/>
      <c r="E1" s="244"/>
      <c r="F1" s="244"/>
      <c r="G1" s="244"/>
      <c r="H1" s="244"/>
      <c r="I1" s="244"/>
      <c r="J1" s="245"/>
    </row>
    <row r="2" spans="1:10" ht="15.75" thickBot="1" x14ac:dyDescent="0.3">
      <c r="A2" s="6" t="s">
        <v>1</v>
      </c>
      <c r="B2" s="246" t="str">
        <f>IF(ISBLANK(Résultats!A8),"",Résultats!A8)</f>
        <v/>
      </c>
      <c r="C2" s="250"/>
      <c r="D2" s="250"/>
      <c r="E2" s="250"/>
      <c r="F2" s="247"/>
      <c r="G2" s="7" t="s">
        <v>2</v>
      </c>
      <c r="H2" s="7"/>
      <c r="I2" s="246" t="str">
        <f>IF(ISBLANK(Résultats!D8),"",Résultats!D8)</f>
        <v/>
      </c>
      <c r="J2" s="247"/>
    </row>
    <row r="3" spans="1:10" ht="15.75" thickBot="1" x14ac:dyDescent="0.3">
      <c r="A3" s="6" t="s">
        <v>3</v>
      </c>
      <c r="B3" s="7"/>
      <c r="C3" s="246" t="str">
        <f>IF(ISBLANK(Résultats!G8),"",Résultats!G8)</f>
        <v/>
      </c>
      <c r="D3" s="250"/>
      <c r="E3" s="250"/>
      <c r="F3" s="247"/>
      <c r="G3" s="251" t="s">
        <v>19</v>
      </c>
      <c r="H3" s="252"/>
      <c r="I3" s="248" t="str">
        <f>IF(ISBLANK(Résultats!F8),"","moins de 21ans")</f>
        <v/>
      </c>
      <c r="J3" s="249"/>
    </row>
    <row r="4" spans="1:10" ht="15.75" thickBot="1" x14ac:dyDescent="0.3">
      <c r="A4" s="6" t="s">
        <v>5</v>
      </c>
      <c r="B4" s="7"/>
      <c r="C4" s="246" t="str">
        <f>IF(ISBLANK(Résultats!C2),"",(Résultats!C2))</f>
        <v/>
      </c>
      <c r="D4" s="250"/>
      <c r="E4" s="250"/>
      <c r="F4" s="247"/>
      <c r="G4" s="7" t="s">
        <v>11</v>
      </c>
      <c r="H4" s="7"/>
      <c r="I4" s="248" t="str">
        <f>IF(ISBLANK(Résultats!J2),"",Résultats!J2)</f>
        <v/>
      </c>
      <c r="J4" s="249"/>
    </row>
    <row r="5" spans="1:10" x14ac:dyDescent="0.25">
      <c r="A5" s="6" t="s">
        <v>0</v>
      </c>
      <c r="B5" s="7"/>
      <c r="C5" s="7"/>
      <c r="D5" s="7"/>
      <c r="E5" s="7"/>
      <c r="F5" s="7"/>
      <c r="G5" s="7"/>
      <c r="H5" s="7"/>
      <c r="I5" s="49"/>
      <c r="J5" s="8"/>
    </row>
    <row r="6" spans="1:10" ht="17.25" x14ac:dyDescent="0.25">
      <c r="A6" s="112" t="s">
        <v>38</v>
      </c>
      <c r="B6" s="7"/>
      <c r="C6" s="7"/>
      <c r="D6" s="7"/>
      <c r="E6" s="7"/>
      <c r="F6" s="7"/>
      <c r="G6" s="7"/>
      <c r="H6" s="7"/>
      <c r="I6" s="7"/>
      <c r="J6" s="8"/>
    </row>
    <row r="7" spans="1:10" ht="17.25" x14ac:dyDescent="0.25">
      <c r="A7" s="112" t="s">
        <v>39</v>
      </c>
      <c r="B7" s="7"/>
      <c r="C7" s="7"/>
      <c r="D7" s="7"/>
      <c r="E7" s="7"/>
      <c r="F7" s="7"/>
      <c r="G7" s="7"/>
      <c r="H7" s="7"/>
      <c r="I7" s="7"/>
      <c r="J7" s="8"/>
    </row>
    <row r="8" spans="1:10" ht="17.25" x14ac:dyDescent="0.25">
      <c r="A8" s="112" t="s">
        <v>40</v>
      </c>
      <c r="B8" s="7"/>
      <c r="C8" s="7"/>
      <c r="D8" s="7"/>
      <c r="E8" s="7"/>
      <c r="F8" s="7"/>
      <c r="G8" s="7"/>
      <c r="H8" s="7"/>
      <c r="I8" s="7"/>
      <c r="J8" s="8"/>
    </row>
    <row r="9" spans="1:10" ht="15.75" thickBot="1" x14ac:dyDescent="0.3">
      <c r="A9" s="6"/>
      <c r="B9" s="7"/>
      <c r="C9" s="7"/>
      <c r="D9" s="7"/>
      <c r="E9" s="7"/>
      <c r="F9" s="7"/>
      <c r="G9" s="7"/>
      <c r="H9" s="7"/>
      <c r="I9" s="7"/>
      <c r="J9" s="8"/>
    </row>
    <row r="10" spans="1:10" ht="45" x14ac:dyDescent="0.25">
      <c r="A10" s="7"/>
      <c r="B10" s="114" t="s">
        <v>6</v>
      </c>
      <c r="C10" s="115" t="s">
        <v>26</v>
      </c>
      <c r="D10" s="115" t="s">
        <v>27</v>
      </c>
      <c r="E10" s="115" t="s">
        <v>28</v>
      </c>
      <c r="F10" s="116" t="s">
        <v>37</v>
      </c>
      <c r="G10" s="113"/>
      <c r="H10" s="77"/>
      <c r="I10" s="7"/>
      <c r="J10" s="8"/>
    </row>
    <row r="11" spans="1:10" x14ac:dyDescent="0.25">
      <c r="A11" s="7"/>
      <c r="B11" s="12" t="s">
        <v>31</v>
      </c>
      <c r="C11" s="13">
        <f>SUM(FigA!G2:'FigA'!J2)</f>
        <v>0</v>
      </c>
      <c r="D11" s="13">
        <f>SUM(FigA!K2:'FigA'!N2)</f>
        <v>0</v>
      </c>
      <c r="E11" s="13">
        <f>SUM(FigA!O2:'FigA'!R2)</f>
        <v>0</v>
      </c>
      <c r="F11" s="117">
        <f>FigA!S2</f>
        <v>0</v>
      </c>
      <c r="G11" s="7"/>
      <c r="H11" s="78"/>
      <c r="I11" s="7"/>
      <c r="J11" s="8"/>
    </row>
    <row r="12" spans="1:10" x14ac:dyDescent="0.25">
      <c r="A12" s="7"/>
      <c r="B12" s="12" t="s">
        <v>32</v>
      </c>
      <c r="C12" s="13">
        <f>SUM(FigB!G$2:'FigB'!J$2)</f>
        <v>0</v>
      </c>
      <c r="D12" s="13">
        <f>SUM(FigB!K$2:'FigB'!N$2)</f>
        <v>0</v>
      </c>
      <c r="E12" s="13">
        <f>SUM(FigB!Q$2:'FigB'!R$2)</f>
        <v>0</v>
      </c>
      <c r="F12" s="117">
        <f>FigB!S2</f>
        <v>0</v>
      </c>
      <c r="G12" s="7"/>
      <c r="H12" s="78"/>
      <c r="I12" s="7"/>
      <c r="J12" s="8"/>
    </row>
    <row r="13" spans="1:10" x14ac:dyDescent="0.25">
      <c r="A13" s="7"/>
      <c r="B13" s="12" t="s">
        <v>33</v>
      </c>
      <c r="C13" s="13">
        <f>SUM(FigC!H$2:'FigC'!K$2)</f>
        <v>0</v>
      </c>
      <c r="D13" s="13">
        <f>SUM(FigC!L$2:'FigC'!O$2)</f>
        <v>0</v>
      </c>
      <c r="E13" s="13">
        <f>SUM(FigC!P$2:'FigC'!S$2)</f>
        <v>0</v>
      </c>
      <c r="F13" s="117">
        <f>FigC!T2</f>
        <v>0</v>
      </c>
      <c r="G13" s="7"/>
      <c r="H13" s="78"/>
      <c r="I13" s="7"/>
      <c r="J13" s="8"/>
    </row>
    <row r="14" spans="1:10" x14ac:dyDescent="0.25">
      <c r="A14" s="7"/>
      <c r="B14" s="12" t="s">
        <v>34</v>
      </c>
      <c r="C14" s="13">
        <f>SUM(FigD!H$2:'FigD'!K$2)</f>
        <v>0</v>
      </c>
      <c r="D14" s="13">
        <f>SUM(FigD!L$2:'FigD'!O$2)</f>
        <v>0</v>
      </c>
      <c r="E14" s="13">
        <f>SUM(FigD!P$2:'FigD'!S$2)</f>
        <v>0</v>
      </c>
      <c r="F14" s="117">
        <f>FigD!T2</f>
        <v>0</v>
      </c>
      <c r="G14" s="7"/>
      <c r="H14" s="78"/>
      <c r="I14" s="7"/>
      <c r="J14" s="8"/>
    </row>
    <row r="15" spans="1:10" x14ac:dyDescent="0.25">
      <c r="A15" s="7"/>
      <c r="B15" s="12" t="s">
        <v>35</v>
      </c>
      <c r="C15" s="13">
        <f>SUM(FigE!H$2:'FigE'!K$2)</f>
        <v>0</v>
      </c>
      <c r="D15" s="13">
        <f>SUM(FigE!L$2:'FigE'!O$2)</f>
        <v>0</v>
      </c>
      <c r="E15" s="13">
        <f>SUM(FigE!P$2:'FigE'!S$2)</f>
        <v>0</v>
      </c>
      <c r="F15" s="117">
        <f>FigE!T2</f>
        <v>0</v>
      </c>
      <c r="G15" s="7"/>
      <c r="H15" s="78"/>
      <c r="I15" s="7"/>
      <c r="J15" s="8"/>
    </row>
    <row r="16" spans="1:10" x14ac:dyDescent="0.25">
      <c r="A16" s="7"/>
      <c r="B16" s="12" t="s">
        <v>36</v>
      </c>
      <c r="C16" s="13">
        <f>SUM(FigF!H$2:'FigF'!L$2)</f>
        <v>0</v>
      </c>
      <c r="D16" s="13">
        <f>SUM(FigF!M$2:'FigF'!Q$2)</f>
        <v>0</v>
      </c>
      <c r="E16" s="13">
        <f>SUM(FigF!R$2:'FigF'!V$2)</f>
        <v>0</v>
      </c>
      <c r="F16" s="117">
        <f>FigF!W2</f>
        <v>0</v>
      </c>
      <c r="G16" s="7"/>
      <c r="H16" s="78"/>
      <c r="I16" s="7"/>
      <c r="J16" s="8"/>
    </row>
    <row r="17" spans="1:10" x14ac:dyDescent="0.25">
      <c r="A17" s="7"/>
      <c r="B17" s="132"/>
      <c r="C17" s="14"/>
      <c r="D17" s="14"/>
      <c r="E17" s="14"/>
      <c r="F17" s="14"/>
      <c r="G17" s="7"/>
      <c r="H17" s="78"/>
      <c r="I17" s="7"/>
      <c r="J17" s="8"/>
    </row>
    <row r="18" spans="1:10" x14ac:dyDescent="0.25">
      <c r="A18" s="7"/>
      <c r="B18" s="118"/>
      <c r="C18" s="7"/>
      <c r="D18" s="7"/>
      <c r="E18" s="7"/>
      <c r="F18" s="7"/>
      <c r="G18" s="7"/>
      <c r="H18" s="78"/>
      <c r="I18" s="7"/>
      <c r="J18" s="8"/>
    </row>
    <row r="19" spans="1:10" x14ac:dyDescent="0.25">
      <c r="A19" s="7"/>
      <c r="B19" s="118"/>
      <c r="C19" s="7"/>
      <c r="D19" s="7"/>
      <c r="E19" s="7"/>
      <c r="F19" s="7"/>
      <c r="G19" s="7"/>
      <c r="H19" s="78"/>
      <c r="I19" s="7"/>
      <c r="J19" s="8"/>
    </row>
    <row r="20" spans="1:10" x14ac:dyDescent="0.25">
      <c r="A20" s="7"/>
      <c r="B20" s="118"/>
      <c r="C20" s="7"/>
      <c r="D20" s="7"/>
      <c r="E20" s="7"/>
      <c r="F20" s="7"/>
      <c r="G20" s="7"/>
      <c r="H20" s="78"/>
      <c r="I20" s="7"/>
      <c r="J20" s="8"/>
    </row>
    <row r="21" spans="1:10" x14ac:dyDescent="0.25">
      <c r="A21" s="7"/>
      <c r="B21" s="118"/>
      <c r="C21" s="7"/>
      <c r="D21" s="7"/>
      <c r="E21" s="7"/>
      <c r="F21" s="7"/>
      <c r="G21" s="7"/>
      <c r="H21" s="78"/>
      <c r="I21" s="7"/>
      <c r="J21" s="8"/>
    </row>
    <row r="22" spans="1:10" x14ac:dyDescent="0.25">
      <c r="A22" s="7"/>
      <c r="B22" s="118"/>
      <c r="C22" s="7"/>
      <c r="D22" s="7"/>
      <c r="E22" s="7"/>
      <c r="F22" s="7"/>
      <c r="G22" s="7"/>
      <c r="H22" s="78"/>
      <c r="I22" s="7"/>
      <c r="J22" s="8"/>
    </row>
    <row r="23" spans="1:10" x14ac:dyDescent="0.25">
      <c r="A23" s="7"/>
      <c r="B23" s="118"/>
      <c r="C23" s="7"/>
      <c r="D23" s="7"/>
      <c r="E23" s="7"/>
      <c r="F23" s="7"/>
      <c r="G23" s="7"/>
      <c r="H23" s="78"/>
      <c r="I23" s="7"/>
      <c r="J23" s="8"/>
    </row>
    <row r="24" spans="1:10" x14ac:dyDescent="0.25">
      <c r="A24" s="7"/>
      <c r="B24" s="118"/>
      <c r="C24" s="7"/>
      <c r="D24" s="7"/>
      <c r="E24" s="7"/>
      <c r="F24" s="7"/>
      <c r="G24" s="7"/>
      <c r="H24" s="78"/>
      <c r="I24" s="7"/>
      <c r="J24" s="8"/>
    </row>
    <row r="25" spans="1:10" x14ac:dyDescent="0.25">
      <c r="A25" s="7"/>
      <c r="B25" s="118"/>
      <c r="C25" s="7"/>
      <c r="D25" s="7"/>
      <c r="E25" s="7"/>
      <c r="F25" s="7"/>
      <c r="G25" s="7"/>
      <c r="H25" s="78"/>
      <c r="I25" s="7"/>
      <c r="J25" s="8"/>
    </row>
    <row r="26" spans="1:10" x14ac:dyDescent="0.25">
      <c r="A26" s="7"/>
      <c r="B26" s="118"/>
      <c r="C26" s="7"/>
      <c r="D26" s="7"/>
      <c r="E26" s="7"/>
      <c r="F26" s="7"/>
      <c r="G26" s="7"/>
      <c r="H26" s="78"/>
      <c r="I26" s="7"/>
      <c r="J26" s="8"/>
    </row>
    <row r="27" spans="1:10" x14ac:dyDescent="0.25">
      <c r="A27" s="7"/>
      <c r="B27" s="118"/>
      <c r="C27" s="7"/>
      <c r="D27" s="7"/>
      <c r="E27" s="7"/>
      <c r="F27" s="7"/>
      <c r="G27" s="7"/>
      <c r="H27" s="78"/>
      <c r="I27" s="7"/>
      <c r="J27" s="8"/>
    </row>
    <row r="28" spans="1:10" x14ac:dyDescent="0.25">
      <c r="A28" s="7"/>
      <c r="B28" s="118"/>
      <c r="C28" s="7"/>
      <c r="D28" s="7"/>
      <c r="E28" s="7"/>
      <c r="F28" s="7"/>
      <c r="G28" s="7"/>
      <c r="H28" s="78"/>
      <c r="I28" s="7"/>
      <c r="J28" s="8"/>
    </row>
    <row r="29" spans="1:10" x14ac:dyDescent="0.25">
      <c r="A29" s="7"/>
      <c r="B29" s="118"/>
      <c r="C29" s="7"/>
      <c r="D29" s="7"/>
      <c r="E29" s="7"/>
      <c r="F29" s="7"/>
      <c r="G29" s="7"/>
      <c r="H29" s="78"/>
      <c r="I29" s="7"/>
      <c r="J29" s="8"/>
    </row>
    <row r="30" spans="1:10" x14ac:dyDescent="0.25">
      <c r="A30" s="7"/>
      <c r="B30" s="118"/>
      <c r="C30" s="7"/>
      <c r="D30" s="7"/>
      <c r="E30" s="7"/>
      <c r="F30" s="7"/>
      <c r="G30" s="7"/>
      <c r="H30" s="78"/>
      <c r="I30" s="7"/>
      <c r="J30" s="8"/>
    </row>
    <row r="31" spans="1:10" x14ac:dyDescent="0.25">
      <c r="A31" s="7"/>
      <c r="B31" s="118"/>
      <c r="C31" s="7"/>
      <c r="D31" s="7"/>
      <c r="E31" s="7"/>
      <c r="F31" s="7"/>
      <c r="G31" s="7"/>
      <c r="H31" s="78"/>
      <c r="I31" s="7"/>
      <c r="J31" s="8"/>
    </row>
    <row r="32" spans="1:10" x14ac:dyDescent="0.25">
      <c r="A32" s="7"/>
      <c r="B32" s="118"/>
      <c r="C32" s="7"/>
      <c r="D32" s="7"/>
      <c r="E32" s="7"/>
      <c r="F32" s="7"/>
      <c r="G32" s="7"/>
      <c r="H32" s="78"/>
      <c r="I32" s="7"/>
      <c r="J32" s="8"/>
    </row>
    <row r="33" spans="1:10" x14ac:dyDescent="0.25">
      <c r="A33" s="7"/>
      <c r="B33" s="118"/>
      <c r="C33" s="7"/>
      <c r="D33" s="7"/>
      <c r="E33" s="7"/>
      <c r="F33" s="7"/>
      <c r="G33" s="7"/>
      <c r="H33" s="78"/>
      <c r="I33" s="7"/>
      <c r="J33" s="8"/>
    </row>
    <row r="34" spans="1:10" x14ac:dyDescent="0.25">
      <c r="A34" s="7"/>
      <c r="B34" s="118"/>
      <c r="C34" s="7"/>
      <c r="D34" s="7"/>
      <c r="E34" s="119"/>
      <c r="F34" s="119"/>
      <c r="G34" s="7"/>
      <c r="H34" s="78"/>
      <c r="I34" s="7"/>
      <c r="J34" s="8"/>
    </row>
    <row r="35" spans="1:10" x14ac:dyDescent="0.25">
      <c r="A35" s="7"/>
      <c r="B35" s="7"/>
      <c r="C35" s="7"/>
      <c r="D35" s="59"/>
      <c r="E35" s="13" t="s">
        <v>57</v>
      </c>
      <c r="F35" s="154">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4</v>
      </c>
      <c r="C46" s="7"/>
      <c r="D46" s="7"/>
      <c r="E46" s="7"/>
      <c r="F46" s="7" t="s">
        <v>7</v>
      </c>
      <c r="G46" s="7"/>
      <c r="H46" s="7"/>
      <c r="I46" s="7"/>
      <c r="J46" s="8"/>
    </row>
    <row r="47" spans="1:10" ht="15.75" thickBot="1" x14ac:dyDescent="0.3">
      <c r="A47" s="6"/>
      <c r="B47" s="240" t="str">
        <f>IF(ISBLANK(Résultats!C4),"",Résultats!C4)</f>
        <v/>
      </c>
      <c r="C47" s="241"/>
      <c r="D47" s="242"/>
      <c r="E47" s="7"/>
      <c r="F47" s="231"/>
      <c r="G47" s="232"/>
      <c r="H47" s="233"/>
      <c r="I47" s="7"/>
      <c r="J47" s="8"/>
    </row>
    <row r="48" spans="1:10" x14ac:dyDescent="0.25">
      <c r="A48" s="6"/>
      <c r="B48" s="7"/>
      <c r="C48" s="7"/>
      <c r="D48" s="7"/>
      <c r="E48" s="7"/>
      <c r="F48" s="234"/>
      <c r="G48" s="235"/>
      <c r="H48" s="236"/>
      <c r="I48" s="7"/>
      <c r="J48" s="8"/>
    </row>
    <row r="49" spans="1:10" x14ac:dyDescent="0.25">
      <c r="A49" s="6"/>
      <c r="B49" s="7"/>
      <c r="C49" s="7"/>
      <c r="D49" s="7"/>
      <c r="E49" s="7"/>
      <c r="F49" s="234"/>
      <c r="G49" s="235"/>
      <c r="H49" s="236"/>
      <c r="I49" s="7"/>
      <c r="J49" s="8"/>
    </row>
    <row r="50" spans="1:10" x14ac:dyDescent="0.25">
      <c r="A50" s="6"/>
      <c r="B50" s="7"/>
      <c r="C50" s="7"/>
      <c r="D50" s="7"/>
      <c r="E50" s="7"/>
      <c r="F50" s="234"/>
      <c r="G50" s="235"/>
      <c r="H50" s="236"/>
      <c r="I50" s="7"/>
      <c r="J50" s="8"/>
    </row>
    <row r="51" spans="1:10" ht="15.75" thickBot="1" x14ac:dyDescent="0.3">
      <c r="A51" s="6"/>
      <c r="B51" s="7"/>
      <c r="C51" s="7"/>
      <c r="D51" s="7"/>
      <c r="E51" s="7"/>
      <c r="F51" s="237"/>
      <c r="G51" s="238"/>
      <c r="H51" s="239"/>
      <c r="I51" s="7"/>
      <c r="J51" s="8"/>
    </row>
    <row r="52" spans="1:10" ht="15.75" thickBot="1" x14ac:dyDescent="0.3">
      <c r="A52" s="71" t="s">
        <v>20</v>
      </c>
      <c r="B52" s="15"/>
      <c r="C52" s="15"/>
      <c r="D52" s="15"/>
      <c r="E52" s="15"/>
      <c r="F52" s="15"/>
      <c r="G52" s="15"/>
      <c r="H52" s="15"/>
      <c r="I52" s="15"/>
      <c r="J52" s="16"/>
    </row>
  </sheetData>
  <sheetProtection algorithmName="SHA-512" hashValue="tvFDHB3HJi648VmDwQFnCu2DqfTERI08PfePMnNq6pmKMRc4W9eANvpu21DAoJ6VqPX0KAyhDtQF8fgUKNjcSw==" saltValue="oE5QY9LpEw+W5SPfTUamvA==" spinCount="100000" sheet="1" objects="1" scenarios="1"/>
  <mergeCells count="10">
    <mergeCell ref="F47:H51"/>
    <mergeCell ref="B47:D47"/>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3" t="s">
        <v>53</v>
      </c>
      <c r="B1" s="254"/>
      <c r="C1" s="254"/>
      <c r="D1" s="254"/>
      <c r="E1" s="254"/>
      <c r="F1" s="254"/>
      <c r="G1" s="254"/>
      <c r="H1" s="254"/>
      <c r="I1" s="254"/>
      <c r="J1" s="255"/>
    </row>
    <row r="2" spans="1:10" ht="15.75" thickBot="1" x14ac:dyDescent="0.3">
      <c r="A2" s="17" t="s">
        <v>1</v>
      </c>
      <c r="B2" s="246" t="str">
        <f>IF(ISBLANK(Résultats!A9),"",Résultats!A9)</f>
        <v/>
      </c>
      <c r="C2" s="250"/>
      <c r="D2" s="250"/>
      <c r="E2" s="250"/>
      <c r="F2" s="247"/>
      <c r="G2" s="18" t="s">
        <v>2</v>
      </c>
      <c r="H2" s="18"/>
      <c r="I2" s="246" t="str">
        <f>IF(ISBLANK(Résultats!D9),"",Résultats!D9)</f>
        <v/>
      </c>
      <c r="J2" s="247"/>
    </row>
    <row r="3" spans="1:10" ht="15.75" thickBot="1" x14ac:dyDescent="0.3">
      <c r="A3" s="17" t="s">
        <v>3</v>
      </c>
      <c r="B3" s="18"/>
      <c r="C3" s="246" t="str">
        <f>IF(ISBLANK(Résultats!G9),"",Résultats!G9)</f>
        <v/>
      </c>
      <c r="D3" s="250"/>
      <c r="E3" s="250"/>
      <c r="F3" s="247"/>
      <c r="G3" s="256" t="s">
        <v>19</v>
      </c>
      <c r="H3" s="257"/>
      <c r="I3" s="248" t="str">
        <f>IF(ISBLANK(Résultats!F9),"","moins de 21ans")</f>
        <v/>
      </c>
      <c r="J3" s="249"/>
    </row>
    <row r="4" spans="1:10" ht="15.75" thickBot="1" x14ac:dyDescent="0.3">
      <c r="A4" s="17" t="s">
        <v>5</v>
      </c>
      <c r="B4" s="18"/>
      <c r="C4" s="246" t="str">
        <f>IF(ISBLANK(Résultats!C2),"",(Résultats!C2))</f>
        <v/>
      </c>
      <c r="D4" s="250"/>
      <c r="E4" s="250"/>
      <c r="F4" s="247"/>
      <c r="G4" s="18" t="s">
        <v>11</v>
      </c>
      <c r="H4" s="18"/>
      <c r="I4" s="248" t="str">
        <f>IF(ISBLANK(Résultats!J2),"",Résultats!J2)</f>
        <v/>
      </c>
      <c r="J4" s="249"/>
    </row>
    <row r="5" spans="1:10" x14ac:dyDescent="0.25">
      <c r="A5" s="17" t="s">
        <v>0</v>
      </c>
      <c r="B5" s="18"/>
      <c r="C5" s="18"/>
      <c r="D5" s="18"/>
      <c r="E5" s="18"/>
      <c r="F5" s="18"/>
      <c r="G5" s="18"/>
      <c r="H5" s="18"/>
      <c r="I5" s="52"/>
      <c r="J5" s="19"/>
    </row>
    <row r="6" spans="1:10" ht="17.25" x14ac:dyDescent="0.25">
      <c r="A6" s="133" t="s">
        <v>38</v>
      </c>
      <c r="B6" s="18"/>
      <c r="C6" s="18"/>
      <c r="D6" s="18"/>
      <c r="E6" s="18"/>
      <c r="F6" s="18"/>
      <c r="G6" s="18"/>
      <c r="H6" s="18"/>
      <c r="I6" s="18"/>
      <c r="J6" s="19"/>
    </row>
    <row r="7" spans="1:10" ht="17.25" x14ac:dyDescent="0.25">
      <c r="A7" s="133" t="s">
        <v>39</v>
      </c>
      <c r="B7" s="18"/>
      <c r="C7" s="18"/>
      <c r="D7" s="18"/>
      <c r="E7" s="18"/>
      <c r="F7" s="18"/>
      <c r="G7" s="18"/>
      <c r="H7" s="18"/>
      <c r="I7" s="18"/>
      <c r="J7" s="19"/>
    </row>
    <row r="8" spans="1:10" ht="17.25" x14ac:dyDescent="0.25">
      <c r="A8" s="133" t="s">
        <v>40</v>
      </c>
      <c r="B8" s="18"/>
      <c r="C8" s="18"/>
      <c r="D8" s="18"/>
      <c r="E8" s="18"/>
      <c r="F8" s="18"/>
      <c r="G8" s="18"/>
      <c r="H8" s="18"/>
      <c r="I8" s="18"/>
      <c r="J8" s="19"/>
    </row>
    <row r="9" spans="1:10" x14ac:dyDescent="0.25">
      <c r="A9" s="17"/>
      <c r="B9" s="18"/>
      <c r="C9" s="18"/>
      <c r="D9" s="18"/>
      <c r="E9" s="18"/>
      <c r="F9" s="18"/>
      <c r="G9" s="18"/>
      <c r="H9" s="18"/>
      <c r="I9" s="18"/>
      <c r="J9" s="19"/>
    </row>
    <row r="10" spans="1:10" ht="45" x14ac:dyDescent="0.25">
      <c r="A10" s="18"/>
      <c r="B10" s="20" t="s">
        <v>6</v>
      </c>
      <c r="C10" s="21" t="s">
        <v>26</v>
      </c>
      <c r="D10" s="21" t="s">
        <v>27</v>
      </c>
      <c r="E10" s="21" t="s">
        <v>28</v>
      </c>
      <c r="F10" s="22" t="s">
        <v>37</v>
      </c>
      <c r="G10" s="87"/>
      <c r="H10" s="88"/>
      <c r="I10" s="18"/>
      <c r="J10" s="19"/>
    </row>
    <row r="11" spans="1:10" x14ac:dyDescent="0.25">
      <c r="A11" s="18"/>
      <c r="B11" s="23" t="s">
        <v>31</v>
      </c>
      <c r="C11" s="24">
        <f>SUM(FigA!G3:'FigA'!J3)</f>
        <v>0</v>
      </c>
      <c r="D11" s="24">
        <f>SUM(FigA!K3:'FigA'!N3)</f>
        <v>0</v>
      </c>
      <c r="E11" s="24">
        <f>SUM(FigA!O3:'FigA'!R3)</f>
        <v>0</v>
      </c>
      <c r="F11" s="24">
        <f>FigA!S3</f>
        <v>0</v>
      </c>
      <c r="G11" s="89"/>
      <c r="H11" s="90"/>
      <c r="I11" s="18"/>
      <c r="J11" s="19"/>
    </row>
    <row r="12" spans="1:10" x14ac:dyDescent="0.25">
      <c r="A12" s="18"/>
      <c r="B12" s="23" t="s">
        <v>32</v>
      </c>
      <c r="C12" s="24">
        <f>SUM(FigB!G$3:'FigB'!J$3)</f>
        <v>0</v>
      </c>
      <c r="D12" s="24">
        <f>SUM(FigB!K$3:'FigB'!N$3)</f>
        <v>0</v>
      </c>
      <c r="E12" s="24">
        <f>SUM(FigB!Q$3:'FigB'!R$3)</f>
        <v>0</v>
      </c>
      <c r="F12" s="24">
        <f>FigB!S3</f>
        <v>0</v>
      </c>
      <c r="G12" s="89"/>
      <c r="H12" s="90"/>
      <c r="I12" s="18"/>
      <c r="J12" s="19"/>
    </row>
    <row r="13" spans="1:10" x14ac:dyDescent="0.25">
      <c r="A13" s="18"/>
      <c r="B13" s="23" t="s">
        <v>33</v>
      </c>
      <c r="C13" s="24">
        <f>SUM(FigC!H$3:'FigC'!K$3)</f>
        <v>0</v>
      </c>
      <c r="D13" s="24">
        <f>SUM(FigC!L$3:'FigC'!O$3)</f>
        <v>0</v>
      </c>
      <c r="E13" s="24">
        <f>SUM(FigC!P$3:'FigC'!S$3)</f>
        <v>0</v>
      </c>
      <c r="F13" s="24">
        <f>FigC!T3</f>
        <v>0</v>
      </c>
      <c r="G13" s="89"/>
      <c r="H13" s="90"/>
      <c r="I13" s="18"/>
      <c r="J13" s="19"/>
    </row>
    <row r="14" spans="1:10" x14ac:dyDescent="0.25">
      <c r="A14" s="18"/>
      <c r="B14" s="23" t="s">
        <v>34</v>
      </c>
      <c r="C14" s="24">
        <f>SUM(FigD!H$3:'FigD'!K$3)</f>
        <v>0</v>
      </c>
      <c r="D14" s="24">
        <f>SUM(FigD!L$3:'FigD'!O$3)</f>
        <v>0</v>
      </c>
      <c r="E14" s="24">
        <f>SUM(FigD!P$3:'FigD'!S$3)</f>
        <v>0</v>
      </c>
      <c r="F14" s="24">
        <f>FigD!T3</f>
        <v>0</v>
      </c>
      <c r="G14" s="89"/>
      <c r="H14" s="90"/>
      <c r="I14" s="18"/>
      <c r="J14" s="19"/>
    </row>
    <row r="15" spans="1:10" x14ac:dyDescent="0.25">
      <c r="A15" s="18"/>
      <c r="B15" s="23" t="s">
        <v>35</v>
      </c>
      <c r="C15" s="24">
        <f>SUM(FigE!H$3:'FigE'!K$3)</f>
        <v>0</v>
      </c>
      <c r="D15" s="24">
        <f>SUM(FigE!L$3:'FigE'!O$3)</f>
        <v>0</v>
      </c>
      <c r="E15" s="24">
        <f>SUM(FigE!P$3:'FigE'!S$3)</f>
        <v>0</v>
      </c>
      <c r="F15" s="24">
        <f>FigE!T3</f>
        <v>0</v>
      </c>
      <c r="G15" s="89"/>
      <c r="H15" s="90"/>
      <c r="I15" s="18"/>
      <c r="J15" s="19"/>
    </row>
    <row r="16" spans="1:10" x14ac:dyDescent="0.25">
      <c r="A16" s="18"/>
      <c r="B16" s="23" t="s">
        <v>36</v>
      </c>
      <c r="C16" s="24">
        <f>SUM(FigF!H$3:'FigF'!L$3)</f>
        <v>0</v>
      </c>
      <c r="D16" s="24">
        <f>SUM(FigF!M$3:'FigF'!Q$3)</f>
        <v>0</v>
      </c>
      <c r="E16" s="24">
        <f>SUM(FigF!R$3:'FigF'!V$3)</f>
        <v>0</v>
      </c>
      <c r="F16" s="24">
        <f>FigF!W3</f>
        <v>0</v>
      </c>
      <c r="G16" s="89"/>
      <c r="H16" s="90"/>
      <c r="I16" s="18"/>
      <c r="J16" s="19"/>
    </row>
    <row r="17" spans="1:10" x14ac:dyDescent="0.25">
      <c r="A17" s="18"/>
      <c r="B17" s="120"/>
      <c r="C17" s="25"/>
      <c r="D17" s="25"/>
      <c r="E17" s="25"/>
      <c r="F17" s="25"/>
      <c r="G17" s="18"/>
      <c r="H17" s="90"/>
      <c r="I17" s="18"/>
      <c r="J17" s="19"/>
    </row>
    <row r="18" spans="1:10" x14ac:dyDescent="0.25">
      <c r="A18" s="18"/>
      <c r="B18" s="121"/>
      <c r="C18" s="18"/>
      <c r="D18" s="18"/>
      <c r="E18" s="18"/>
      <c r="F18" s="18"/>
      <c r="G18" s="18"/>
      <c r="H18" s="90"/>
      <c r="I18" s="18"/>
      <c r="J18" s="19"/>
    </row>
    <row r="19" spans="1:10" x14ac:dyDescent="0.25">
      <c r="A19" s="18"/>
      <c r="B19" s="121"/>
      <c r="C19" s="18"/>
      <c r="D19" s="18"/>
      <c r="E19" s="18"/>
      <c r="F19" s="18"/>
      <c r="G19" s="18"/>
      <c r="H19" s="90"/>
      <c r="I19" s="18"/>
      <c r="J19" s="19"/>
    </row>
    <row r="20" spans="1:10" x14ac:dyDescent="0.25">
      <c r="A20" s="18"/>
      <c r="B20" s="121"/>
      <c r="C20" s="18"/>
      <c r="D20" s="18"/>
      <c r="E20" s="18"/>
      <c r="F20" s="18"/>
      <c r="G20" s="18"/>
      <c r="H20" s="90"/>
      <c r="I20" s="18"/>
      <c r="J20" s="19"/>
    </row>
    <row r="21" spans="1:10" x14ac:dyDescent="0.25">
      <c r="A21" s="18"/>
      <c r="B21" s="121"/>
      <c r="C21" s="18"/>
      <c r="D21" s="18"/>
      <c r="E21" s="18"/>
      <c r="F21" s="18"/>
      <c r="G21" s="18"/>
      <c r="H21" s="90"/>
      <c r="I21" s="18"/>
      <c r="J21" s="19"/>
    </row>
    <row r="22" spans="1:10" x14ac:dyDescent="0.25">
      <c r="A22" s="18"/>
      <c r="B22" s="121"/>
      <c r="C22" s="18"/>
      <c r="D22" s="18"/>
      <c r="E22" s="18"/>
      <c r="F22" s="18"/>
      <c r="G22" s="18"/>
      <c r="H22" s="90"/>
      <c r="I22" s="18"/>
      <c r="J22" s="19"/>
    </row>
    <row r="23" spans="1:10" x14ac:dyDescent="0.25">
      <c r="A23" s="18"/>
      <c r="B23" s="121"/>
      <c r="C23" s="18"/>
      <c r="D23" s="18"/>
      <c r="E23" s="18"/>
      <c r="F23" s="18"/>
      <c r="G23" s="18"/>
      <c r="H23" s="90"/>
      <c r="I23" s="18"/>
      <c r="J23" s="19"/>
    </row>
    <row r="24" spans="1:10" x14ac:dyDescent="0.25">
      <c r="A24" s="18"/>
      <c r="B24" s="121"/>
      <c r="C24" s="18"/>
      <c r="D24" s="18"/>
      <c r="E24" s="18"/>
      <c r="F24" s="18"/>
      <c r="G24" s="18"/>
      <c r="H24" s="90"/>
      <c r="I24" s="18"/>
      <c r="J24" s="19"/>
    </row>
    <row r="25" spans="1:10" x14ac:dyDescent="0.25">
      <c r="A25" s="18"/>
      <c r="B25" s="121"/>
      <c r="C25" s="18"/>
      <c r="D25" s="18"/>
      <c r="E25" s="18"/>
      <c r="F25" s="18"/>
      <c r="G25" s="18"/>
      <c r="H25" s="90"/>
      <c r="I25" s="18"/>
      <c r="J25" s="19"/>
    </row>
    <row r="26" spans="1:10" x14ac:dyDescent="0.25">
      <c r="A26" s="18"/>
      <c r="B26" s="121"/>
      <c r="C26" s="18"/>
      <c r="D26" s="18"/>
      <c r="E26" s="18"/>
      <c r="F26" s="18"/>
      <c r="G26" s="18"/>
      <c r="H26" s="90"/>
      <c r="I26" s="18"/>
      <c r="J26" s="19"/>
    </row>
    <row r="27" spans="1:10" x14ac:dyDescent="0.25">
      <c r="A27" s="18"/>
      <c r="B27" s="121"/>
      <c r="C27" s="18"/>
      <c r="D27" s="18"/>
      <c r="E27" s="18"/>
      <c r="F27" s="18"/>
      <c r="G27" s="18"/>
      <c r="H27" s="90"/>
      <c r="I27" s="18"/>
      <c r="J27" s="19"/>
    </row>
    <row r="28" spans="1:10" x14ac:dyDescent="0.25">
      <c r="A28" s="18"/>
      <c r="B28" s="121"/>
      <c r="C28" s="18"/>
      <c r="D28" s="18"/>
      <c r="E28" s="18"/>
      <c r="F28" s="18"/>
      <c r="G28" s="18"/>
      <c r="H28" s="90"/>
      <c r="I28" s="18"/>
      <c r="J28" s="19"/>
    </row>
    <row r="29" spans="1:10" x14ac:dyDescent="0.25">
      <c r="A29" s="18"/>
      <c r="B29" s="121"/>
      <c r="C29" s="18"/>
      <c r="D29" s="18"/>
      <c r="E29" s="18"/>
      <c r="F29" s="18"/>
      <c r="G29" s="18"/>
      <c r="H29" s="90"/>
      <c r="I29" s="18"/>
      <c r="J29" s="19"/>
    </row>
    <row r="30" spans="1:10" x14ac:dyDescent="0.25">
      <c r="A30" s="18"/>
      <c r="B30" s="121"/>
      <c r="C30" s="18"/>
      <c r="D30" s="18"/>
      <c r="E30" s="18"/>
      <c r="F30" s="18"/>
      <c r="G30" s="18"/>
      <c r="H30" s="90"/>
      <c r="I30" s="18"/>
      <c r="J30" s="19"/>
    </row>
    <row r="31" spans="1:10" x14ac:dyDescent="0.25">
      <c r="A31" s="18"/>
      <c r="B31" s="121"/>
      <c r="C31" s="18"/>
      <c r="D31" s="18"/>
      <c r="E31" s="18"/>
      <c r="F31" s="18"/>
      <c r="G31" s="18"/>
      <c r="H31" s="90"/>
      <c r="I31" s="18"/>
      <c r="J31" s="19"/>
    </row>
    <row r="32" spans="1:10" x14ac:dyDescent="0.25">
      <c r="A32" s="18"/>
      <c r="B32" s="121"/>
      <c r="C32" s="18"/>
      <c r="D32" s="18"/>
      <c r="E32" s="18"/>
      <c r="F32" s="18"/>
      <c r="G32" s="18"/>
      <c r="H32" s="90"/>
      <c r="I32" s="18"/>
      <c r="J32" s="19"/>
    </row>
    <row r="33" spans="1:10" x14ac:dyDescent="0.25">
      <c r="A33" s="18"/>
      <c r="B33" s="121"/>
      <c r="C33" s="18"/>
      <c r="D33" s="18"/>
      <c r="E33" s="18"/>
      <c r="F33" s="18"/>
      <c r="G33" s="18"/>
      <c r="H33" s="90"/>
      <c r="I33" s="18"/>
      <c r="J33" s="19"/>
    </row>
    <row r="34" spans="1:10" x14ac:dyDescent="0.25">
      <c r="A34" s="18"/>
      <c r="B34" s="121"/>
      <c r="C34" s="18"/>
      <c r="D34" s="18"/>
      <c r="E34" s="122"/>
      <c r="F34" s="122"/>
      <c r="G34" s="18"/>
      <c r="H34" s="90"/>
      <c r="I34" s="18"/>
      <c r="J34" s="19"/>
    </row>
    <row r="35" spans="1:10" x14ac:dyDescent="0.25">
      <c r="A35" s="18"/>
      <c r="B35" s="18"/>
      <c r="C35" s="18"/>
      <c r="D35" s="123"/>
      <c r="E35" s="24" t="s">
        <v>57</v>
      </c>
      <c r="F35" s="156">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4</v>
      </c>
      <c r="C46" s="18"/>
      <c r="D46" s="18"/>
      <c r="E46" s="18"/>
      <c r="F46" s="18" t="s">
        <v>7</v>
      </c>
      <c r="G46" s="18"/>
      <c r="H46" s="18"/>
      <c r="I46" s="18"/>
      <c r="J46" s="19"/>
    </row>
    <row r="47" spans="1:10" ht="15.75" thickBot="1" x14ac:dyDescent="0.3">
      <c r="A47" s="17"/>
      <c r="B47" s="240" t="str">
        <f>IF(ISBLANK(Résultats!C4),"",Résultats!C4)</f>
        <v/>
      </c>
      <c r="C47" s="241"/>
      <c r="D47" s="242"/>
      <c r="E47" s="18"/>
      <c r="F47" s="231"/>
      <c r="G47" s="232"/>
      <c r="H47" s="233"/>
      <c r="I47" s="18"/>
      <c r="J47" s="19"/>
    </row>
    <row r="48" spans="1:10" x14ac:dyDescent="0.25">
      <c r="A48" s="17"/>
      <c r="B48" s="18"/>
      <c r="C48" s="18"/>
      <c r="D48" s="18"/>
      <c r="E48" s="18"/>
      <c r="F48" s="234"/>
      <c r="G48" s="235"/>
      <c r="H48" s="236"/>
      <c r="I48" s="18"/>
      <c r="J48" s="19"/>
    </row>
    <row r="49" spans="1:10" x14ac:dyDescent="0.25">
      <c r="A49" s="17"/>
      <c r="B49" s="18"/>
      <c r="C49" s="18"/>
      <c r="D49" s="18"/>
      <c r="E49" s="18"/>
      <c r="F49" s="234"/>
      <c r="G49" s="235"/>
      <c r="H49" s="236"/>
      <c r="I49" s="18"/>
      <c r="J49" s="19"/>
    </row>
    <row r="50" spans="1:10" x14ac:dyDescent="0.25">
      <c r="A50" s="17"/>
      <c r="B50" s="18"/>
      <c r="C50" s="18"/>
      <c r="D50" s="18"/>
      <c r="E50" s="18"/>
      <c r="F50" s="234"/>
      <c r="G50" s="235"/>
      <c r="H50" s="236"/>
      <c r="I50" s="18"/>
      <c r="J50" s="19"/>
    </row>
    <row r="51" spans="1:10" ht="15.75" thickBot="1" x14ac:dyDescent="0.3">
      <c r="A51" s="17"/>
      <c r="B51" s="18"/>
      <c r="C51" s="18"/>
      <c r="D51" s="18"/>
      <c r="E51" s="18"/>
      <c r="F51" s="237"/>
      <c r="G51" s="238"/>
      <c r="H51" s="239"/>
      <c r="I51" s="18"/>
      <c r="J51" s="19"/>
    </row>
    <row r="52" spans="1:10" ht="15.75" thickBot="1" x14ac:dyDescent="0.3">
      <c r="A52" s="74" t="s">
        <v>20</v>
      </c>
      <c r="B52" s="26"/>
      <c r="C52" s="26"/>
      <c r="D52" s="26"/>
      <c r="E52" s="26"/>
      <c r="F52" s="26"/>
      <c r="G52" s="26"/>
      <c r="H52" s="26"/>
      <c r="I52" s="26"/>
      <c r="J52" s="27"/>
    </row>
  </sheetData>
  <sheetProtection algorithmName="SHA-512" hashValue="6AbZLIqPSDfTuQQ30jKaHyEzNipWHau6Vsx/PKgcKEapEXEd/6Hw5LX/8sFwWmYxxylu+FDbp5GP/IFtOfFYNw==" saltValue="PglxU/EMDv5jJLBPaCk9Ug=="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F302-138A-4FA6-AF63-78B0809231D7}">
  <sheetPr>
    <tabColor theme="9" tint="0.79998168889431442"/>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8" t="s">
        <v>53</v>
      </c>
      <c r="B1" s="259"/>
      <c r="C1" s="259"/>
      <c r="D1" s="259"/>
      <c r="E1" s="259"/>
      <c r="F1" s="259"/>
      <c r="G1" s="259"/>
      <c r="H1" s="259"/>
      <c r="I1" s="259"/>
      <c r="J1" s="260"/>
    </row>
    <row r="2" spans="1:10" ht="15.75" thickBot="1" x14ac:dyDescent="0.3">
      <c r="A2" s="28" t="s">
        <v>1</v>
      </c>
      <c r="B2" s="246" t="str">
        <f>IF(ISBLANK(Résultats!A10),"",Résultats!A10)</f>
        <v/>
      </c>
      <c r="C2" s="250"/>
      <c r="D2" s="250"/>
      <c r="E2" s="250"/>
      <c r="F2" s="247"/>
      <c r="G2" s="29" t="s">
        <v>2</v>
      </c>
      <c r="H2" s="29"/>
      <c r="I2" s="246" t="str">
        <f>IF(ISBLANK(Résultats!D10),"",Résultats!D10)</f>
        <v/>
      </c>
      <c r="J2" s="247"/>
    </row>
    <row r="3" spans="1:10" ht="15.75" thickBot="1" x14ac:dyDescent="0.3">
      <c r="A3" s="28" t="s">
        <v>3</v>
      </c>
      <c r="B3" s="29"/>
      <c r="C3" s="246" t="str">
        <f>IF(ISBLANK(Résultats!G10),"",Résultats!G10)</f>
        <v/>
      </c>
      <c r="D3" s="250"/>
      <c r="E3" s="250"/>
      <c r="F3" s="247"/>
      <c r="G3" s="261" t="s">
        <v>19</v>
      </c>
      <c r="H3" s="262"/>
      <c r="I3" s="248" t="str">
        <f>IF(ISBLANK(Résultats!F10),"","moins de 21ans")</f>
        <v/>
      </c>
      <c r="J3" s="249"/>
    </row>
    <row r="4" spans="1:10" ht="15.75" thickBot="1" x14ac:dyDescent="0.3">
      <c r="A4" s="28" t="s">
        <v>5</v>
      </c>
      <c r="B4" s="29"/>
      <c r="C4" s="246" t="str">
        <f>IF(ISBLANK(Résultats!C2),"",(Résultats!C2))</f>
        <v/>
      </c>
      <c r="D4" s="250"/>
      <c r="E4" s="250"/>
      <c r="F4" s="247"/>
      <c r="G4" s="29" t="s">
        <v>11</v>
      </c>
      <c r="H4" s="29"/>
      <c r="I4" s="248" t="str">
        <f>IF(ISBLANK(Résultats!J2),"",Résultats!J2)</f>
        <v/>
      </c>
      <c r="J4" s="249"/>
    </row>
    <row r="5" spans="1:10" x14ac:dyDescent="0.25">
      <c r="A5" s="28" t="s">
        <v>0</v>
      </c>
      <c r="B5" s="29"/>
      <c r="C5" s="29"/>
      <c r="D5" s="29"/>
      <c r="E5" s="29"/>
      <c r="F5" s="29"/>
      <c r="G5" s="29"/>
      <c r="H5" s="29"/>
      <c r="I5" s="51"/>
      <c r="J5" s="30"/>
    </row>
    <row r="6" spans="1:10" ht="17.25" x14ac:dyDescent="0.25">
      <c r="A6" s="134" t="s">
        <v>38</v>
      </c>
      <c r="B6" s="29"/>
      <c r="C6" s="29"/>
      <c r="D6" s="29"/>
      <c r="E6" s="29"/>
      <c r="F6" s="29"/>
      <c r="G6" s="29"/>
      <c r="H6" s="29"/>
      <c r="I6" s="29"/>
      <c r="J6" s="30"/>
    </row>
    <row r="7" spans="1:10" ht="17.25" x14ac:dyDescent="0.25">
      <c r="A7" s="134" t="s">
        <v>39</v>
      </c>
      <c r="B7" s="29"/>
      <c r="C7" s="29"/>
      <c r="D7" s="29"/>
      <c r="E7" s="29"/>
      <c r="F7" s="29"/>
      <c r="G7" s="29"/>
      <c r="H7" s="29"/>
      <c r="I7" s="29"/>
      <c r="J7" s="30"/>
    </row>
    <row r="8" spans="1:10" ht="17.25" x14ac:dyDescent="0.25">
      <c r="A8" s="134" t="s">
        <v>40</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6</v>
      </c>
      <c r="C10" s="32" t="s">
        <v>26</v>
      </c>
      <c r="D10" s="32" t="s">
        <v>27</v>
      </c>
      <c r="E10" s="32" t="s">
        <v>28</v>
      </c>
      <c r="F10" s="33" t="s">
        <v>37</v>
      </c>
      <c r="G10" s="83"/>
      <c r="H10" s="84"/>
      <c r="I10" s="29"/>
      <c r="J10" s="30"/>
    </row>
    <row r="11" spans="1:10" x14ac:dyDescent="0.25">
      <c r="A11" s="29"/>
      <c r="B11" s="34" t="s">
        <v>31</v>
      </c>
      <c r="C11" s="35">
        <f>SUM(FigA!G4:'FigA'!J4)</f>
        <v>0</v>
      </c>
      <c r="D11" s="35">
        <f>SUM(FigA!K4:'FigA'!N4)</f>
        <v>0</v>
      </c>
      <c r="E11" s="35">
        <f>SUM(FigA!O4:'FigA'!R4)</f>
        <v>0</v>
      </c>
      <c r="F11" s="35">
        <f>FigA!S4</f>
        <v>0</v>
      </c>
      <c r="G11" s="85"/>
      <c r="H11" s="86"/>
      <c r="I11" s="29"/>
      <c r="J11" s="30"/>
    </row>
    <row r="12" spans="1:10" x14ac:dyDescent="0.25">
      <c r="A12" s="29"/>
      <c r="B12" s="34" t="s">
        <v>32</v>
      </c>
      <c r="C12" s="35">
        <f>SUM(FigB!G$4:'FigB'!J$4)</f>
        <v>0</v>
      </c>
      <c r="D12" s="35">
        <f>SUM(FigB!K$4:'FigB'!N$4)</f>
        <v>0</v>
      </c>
      <c r="E12" s="35">
        <f>SUM(FigB!Q$4:'FigB'!R$4)</f>
        <v>0</v>
      </c>
      <c r="F12" s="35">
        <f>FigB!S4</f>
        <v>0</v>
      </c>
      <c r="G12" s="85"/>
      <c r="H12" s="86"/>
      <c r="I12" s="29"/>
      <c r="J12" s="30"/>
    </row>
    <row r="13" spans="1:10" x14ac:dyDescent="0.25">
      <c r="A13" s="29"/>
      <c r="B13" s="34" t="s">
        <v>33</v>
      </c>
      <c r="C13" s="35">
        <f>SUM(FigC!H$4:'FigC'!K$4)</f>
        <v>0</v>
      </c>
      <c r="D13" s="35">
        <f>SUM(FigC!L$4:'FigC'!O$4)</f>
        <v>0</v>
      </c>
      <c r="E13" s="35">
        <f>SUM(FigC!P$4:'FigC'!S$4)</f>
        <v>0</v>
      </c>
      <c r="F13" s="35">
        <f>FigC!T4</f>
        <v>0</v>
      </c>
      <c r="G13" s="85"/>
      <c r="H13" s="86"/>
      <c r="I13" s="29"/>
      <c r="J13" s="30"/>
    </row>
    <row r="14" spans="1:10" x14ac:dyDescent="0.25">
      <c r="A14" s="29"/>
      <c r="B14" s="34" t="s">
        <v>34</v>
      </c>
      <c r="C14" s="35">
        <f>SUM(FigD!H$4:'FigD'!K$4)</f>
        <v>0</v>
      </c>
      <c r="D14" s="35">
        <f>SUM(FigD!L$4:'FigD'!O$4)</f>
        <v>0</v>
      </c>
      <c r="E14" s="35">
        <f>SUM(FigD!P$4:'FigD'!S$4)</f>
        <v>0</v>
      </c>
      <c r="F14" s="35">
        <f>FigD!T4</f>
        <v>0</v>
      </c>
      <c r="G14" s="85"/>
      <c r="H14" s="86"/>
      <c r="I14" s="29"/>
      <c r="J14" s="30"/>
    </row>
    <row r="15" spans="1:10" x14ac:dyDescent="0.25">
      <c r="A15" s="29"/>
      <c r="B15" s="34" t="s">
        <v>35</v>
      </c>
      <c r="C15" s="35">
        <f>SUM(FigE!H$4:'FigE'!K$4)</f>
        <v>0</v>
      </c>
      <c r="D15" s="35">
        <f>SUM(FigE!L$4:'FigE'!O$4)</f>
        <v>0</v>
      </c>
      <c r="E15" s="35">
        <f>SUM(FigE!P$4:'FigE'!S$4)</f>
        <v>0</v>
      </c>
      <c r="F15" s="35">
        <f>FigE!T4</f>
        <v>0</v>
      </c>
      <c r="G15" s="85"/>
      <c r="H15" s="86"/>
      <c r="I15" s="29"/>
      <c r="J15" s="30"/>
    </row>
    <row r="16" spans="1:10" x14ac:dyDescent="0.25">
      <c r="A16" s="29"/>
      <c r="B16" s="34" t="s">
        <v>36</v>
      </c>
      <c r="C16" s="35">
        <f>SUM(FigF!H$4:'FigF'!L$4)</f>
        <v>0</v>
      </c>
      <c r="D16" s="35">
        <f>SUM(FigF!M$4:'FigF'!Q$4)</f>
        <v>0</v>
      </c>
      <c r="E16" s="35">
        <f>SUM(FigF!R$4:'FigF'!V$4)</f>
        <v>0</v>
      </c>
      <c r="F16" s="35">
        <f>FigF!W4</f>
        <v>0</v>
      </c>
      <c r="G16" s="85"/>
      <c r="H16" s="86"/>
      <c r="I16" s="29"/>
      <c r="J16" s="30"/>
    </row>
    <row r="17" spans="1:10" x14ac:dyDescent="0.25">
      <c r="A17" s="29"/>
      <c r="B17" s="124"/>
      <c r="C17" s="36"/>
      <c r="D17" s="36"/>
      <c r="E17" s="36"/>
      <c r="F17" s="36"/>
      <c r="G17" s="29"/>
      <c r="H17" s="86"/>
      <c r="I17" s="29"/>
      <c r="J17" s="30"/>
    </row>
    <row r="18" spans="1:10" x14ac:dyDescent="0.25">
      <c r="A18" s="29"/>
      <c r="B18" s="125"/>
      <c r="C18" s="29"/>
      <c r="D18" s="29"/>
      <c r="E18" s="29"/>
      <c r="F18" s="29"/>
      <c r="G18" s="29"/>
      <c r="H18" s="86"/>
      <c r="I18" s="29"/>
      <c r="J18" s="30"/>
    </row>
    <row r="19" spans="1:10" x14ac:dyDescent="0.25">
      <c r="A19" s="29"/>
      <c r="B19" s="125"/>
      <c r="C19" s="29"/>
      <c r="D19" s="29"/>
      <c r="E19" s="29"/>
      <c r="F19" s="29"/>
      <c r="G19" s="29"/>
      <c r="H19" s="86"/>
      <c r="I19" s="29"/>
      <c r="J19" s="30"/>
    </row>
    <row r="20" spans="1:10" x14ac:dyDescent="0.25">
      <c r="A20" s="29"/>
      <c r="B20" s="125"/>
      <c r="C20" s="29"/>
      <c r="D20" s="29"/>
      <c r="E20" s="29"/>
      <c r="F20" s="29"/>
      <c r="G20" s="29"/>
      <c r="H20" s="86"/>
      <c r="I20" s="29"/>
      <c r="J20" s="30"/>
    </row>
    <row r="21" spans="1:10" x14ac:dyDescent="0.25">
      <c r="A21" s="29"/>
      <c r="B21" s="125"/>
      <c r="C21" s="29"/>
      <c r="D21" s="29"/>
      <c r="E21" s="29"/>
      <c r="F21" s="29"/>
      <c r="G21" s="29"/>
      <c r="H21" s="86"/>
      <c r="I21" s="29"/>
      <c r="J21" s="30"/>
    </row>
    <row r="22" spans="1:10" x14ac:dyDescent="0.25">
      <c r="A22" s="29"/>
      <c r="B22" s="125"/>
      <c r="C22" s="29"/>
      <c r="D22" s="29"/>
      <c r="E22" s="29"/>
      <c r="F22" s="29"/>
      <c r="G22" s="29"/>
      <c r="H22" s="86"/>
      <c r="I22" s="29"/>
      <c r="J22" s="30"/>
    </row>
    <row r="23" spans="1:10" x14ac:dyDescent="0.25">
      <c r="A23" s="29"/>
      <c r="B23" s="125"/>
      <c r="C23" s="29"/>
      <c r="D23" s="29"/>
      <c r="E23" s="29"/>
      <c r="F23" s="29"/>
      <c r="G23" s="29"/>
      <c r="H23" s="86"/>
      <c r="I23" s="29"/>
      <c r="J23" s="30"/>
    </row>
    <row r="24" spans="1:10" x14ac:dyDescent="0.25">
      <c r="A24" s="29"/>
      <c r="B24" s="125"/>
      <c r="C24" s="29"/>
      <c r="D24" s="29"/>
      <c r="E24" s="29"/>
      <c r="F24" s="29"/>
      <c r="G24" s="29"/>
      <c r="H24" s="86"/>
      <c r="I24" s="29"/>
      <c r="J24" s="30"/>
    </row>
    <row r="25" spans="1:10" x14ac:dyDescent="0.25">
      <c r="A25" s="29"/>
      <c r="B25" s="125"/>
      <c r="C25" s="29"/>
      <c r="D25" s="29"/>
      <c r="E25" s="29"/>
      <c r="F25" s="29"/>
      <c r="G25" s="29"/>
      <c r="H25" s="86"/>
      <c r="I25" s="29"/>
      <c r="J25" s="30"/>
    </row>
    <row r="26" spans="1:10" x14ac:dyDescent="0.25">
      <c r="A26" s="29"/>
      <c r="B26" s="125"/>
      <c r="C26" s="29"/>
      <c r="D26" s="29"/>
      <c r="E26" s="29"/>
      <c r="F26" s="29"/>
      <c r="G26" s="29"/>
      <c r="H26" s="86"/>
      <c r="I26" s="29"/>
      <c r="J26" s="30"/>
    </row>
    <row r="27" spans="1:10" x14ac:dyDescent="0.25">
      <c r="A27" s="29"/>
      <c r="B27" s="125"/>
      <c r="C27" s="29"/>
      <c r="D27" s="29"/>
      <c r="E27" s="29"/>
      <c r="F27" s="29"/>
      <c r="G27" s="29"/>
      <c r="H27" s="86"/>
      <c r="I27" s="29"/>
      <c r="J27" s="30"/>
    </row>
    <row r="28" spans="1:10" x14ac:dyDescent="0.25">
      <c r="A28" s="29"/>
      <c r="B28" s="125"/>
      <c r="C28" s="29"/>
      <c r="D28" s="29"/>
      <c r="E28" s="29"/>
      <c r="F28" s="29"/>
      <c r="G28" s="29"/>
      <c r="H28" s="86"/>
      <c r="I28" s="29"/>
      <c r="J28" s="30"/>
    </row>
    <row r="29" spans="1:10" x14ac:dyDescent="0.25">
      <c r="A29" s="29"/>
      <c r="B29" s="125"/>
      <c r="C29" s="29"/>
      <c r="D29" s="29"/>
      <c r="E29" s="29"/>
      <c r="F29" s="29"/>
      <c r="G29" s="29"/>
      <c r="H29" s="86"/>
      <c r="I29" s="29"/>
      <c r="J29" s="30"/>
    </row>
    <row r="30" spans="1:10" x14ac:dyDescent="0.25">
      <c r="A30" s="29"/>
      <c r="B30" s="125"/>
      <c r="C30" s="29"/>
      <c r="D30" s="29"/>
      <c r="E30" s="29"/>
      <c r="F30" s="29"/>
      <c r="G30" s="29"/>
      <c r="H30" s="86"/>
      <c r="I30" s="29"/>
      <c r="J30" s="30"/>
    </row>
    <row r="31" spans="1:10" x14ac:dyDescent="0.25">
      <c r="A31" s="29"/>
      <c r="B31" s="125"/>
      <c r="C31" s="29"/>
      <c r="D31" s="29"/>
      <c r="E31" s="29"/>
      <c r="F31" s="29"/>
      <c r="G31" s="29"/>
      <c r="H31" s="86"/>
      <c r="I31" s="29"/>
      <c r="J31" s="30"/>
    </row>
    <row r="32" spans="1:10" x14ac:dyDescent="0.25">
      <c r="A32" s="29"/>
      <c r="B32" s="125"/>
      <c r="C32" s="29"/>
      <c r="D32" s="29"/>
      <c r="E32" s="29"/>
      <c r="F32" s="29"/>
      <c r="G32" s="29"/>
      <c r="H32" s="86"/>
      <c r="I32" s="29"/>
      <c r="J32" s="30"/>
    </row>
    <row r="33" spans="1:10" x14ac:dyDescent="0.25">
      <c r="A33" s="29"/>
      <c r="B33" s="125"/>
      <c r="C33" s="29"/>
      <c r="D33" s="29"/>
      <c r="E33" s="29"/>
      <c r="F33" s="29"/>
      <c r="G33" s="29"/>
      <c r="H33" s="86"/>
      <c r="I33" s="29"/>
      <c r="J33" s="30"/>
    </row>
    <row r="34" spans="1:10" x14ac:dyDescent="0.25">
      <c r="A34" s="29"/>
      <c r="B34" s="125"/>
      <c r="C34" s="29"/>
      <c r="D34" s="29"/>
      <c r="E34" s="126"/>
      <c r="F34" s="126"/>
      <c r="G34" s="29"/>
      <c r="H34" s="86"/>
      <c r="I34" s="29"/>
      <c r="J34" s="30"/>
    </row>
    <row r="35" spans="1:10" x14ac:dyDescent="0.25">
      <c r="A35" s="29"/>
      <c r="B35" s="29"/>
      <c r="C35" s="29"/>
      <c r="D35" s="127"/>
      <c r="E35" s="35" t="s">
        <v>57</v>
      </c>
      <c r="F35" s="153">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4</v>
      </c>
      <c r="C46" s="29"/>
      <c r="D46" s="29"/>
      <c r="E46" s="29"/>
      <c r="F46" s="29" t="s">
        <v>7</v>
      </c>
      <c r="G46" s="29"/>
      <c r="H46" s="29"/>
      <c r="I46" s="29"/>
      <c r="J46" s="30"/>
    </row>
    <row r="47" spans="1:10" ht="15.75" thickBot="1" x14ac:dyDescent="0.3">
      <c r="A47" s="28"/>
      <c r="B47" s="240" t="str">
        <f>IF(ISBLANK(Résultats!C4),"",Résultats!C4)</f>
        <v/>
      </c>
      <c r="C47" s="241"/>
      <c r="D47" s="242"/>
      <c r="E47" s="29"/>
      <c r="F47" s="231"/>
      <c r="G47" s="232"/>
      <c r="H47" s="233"/>
      <c r="I47" s="29"/>
      <c r="J47" s="30"/>
    </row>
    <row r="48" spans="1:10" x14ac:dyDescent="0.25">
      <c r="A48" s="28"/>
      <c r="B48" s="29"/>
      <c r="C48" s="29"/>
      <c r="D48" s="29"/>
      <c r="E48" s="29"/>
      <c r="F48" s="234"/>
      <c r="G48" s="235"/>
      <c r="H48" s="236"/>
      <c r="I48" s="29"/>
      <c r="J48" s="30"/>
    </row>
    <row r="49" spans="1:10" x14ac:dyDescent="0.25">
      <c r="A49" s="28"/>
      <c r="B49" s="29"/>
      <c r="C49" s="29"/>
      <c r="D49" s="29"/>
      <c r="E49" s="29"/>
      <c r="F49" s="234"/>
      <c r="G49" s="235"/>
      <c r="H49" s="236"/>
      <c r="I49" s="29"/>
      <c r="J49" s="30"/>
    </row>
    <row r="50" spans="1:10" x14ac:dyDescent="0.25">
      <c r="A50" s="28"/>
      <c r="B50" s="29"/>
      <c r="C50" s="29"/>
      <c r="D50" s="29"/>
      <c r="E50" s="29"/>
      <c r="F50" s="234"/>
      <c r="G50" s="235"/>
      <c r="H50" s="236"/>
      <c r="I50" s="29"/>
      <c r="J50" s="30"/>
    </row>
    <row r="51" spans="1:10" ht="15.75" thickBot="1" x14ac:dyDescent="0.3">
      <c r="A51" s="28"/>
      <c r="B51" s="29"/>
      <c r="C51" s="29"/>
      <c r="D51" s="29"/>
      <c r="E51" s="29"/>
      <c r="F51" s="237"/>
      <c r="G51" s="238"/>
      <c r="H51" s="239"/>
      <c r="I51" s="29"/>
      <c r="J51" s="30"/>
    </row>
    <row r="52" spans="1:10" ht="15.75" thickBot="1" x14ac:dyDescent="0.3">
      <c r="A52" s="73" t="s">
        <v>20</v>
      </c>
      <c r="B52" s="37"/>
      <c r="C52" s="37"/>
      <c r="D52" s="37"/>
      <c r="E52" s="37"/>
      <c r="F52" s="37"/>
      <c r="G52" s="37"/>
      <c r="H52" s="37"/>
      <c r="I52" s="37"/>
      <c r="J52" s="38"/>
    </row>
  </sheetData>
  <sheetProtection algorithmName="SHA-512" hashValue="+KAImpPxMa79aHCdkYv0OnGBbcNm2h6e64SHFG+Yjjuv2LrQQ43uoyku4Uyi6X6X+4l9lEDYIULtf7wxn+1YhA==" saltValue="UBko0dA2c1elNqohnX33Bw=="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0568-F22B-4E4D-B87E-54C64BDDEAFF}">
  <sheetPr>
    <tabColor theme="4" tint="0.79998168889431442"/>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3" t="s">
        <v>53</v>
      </c>
      <c r="B1" s="264"/>
      <c r="C1" s="264"/>
      <c r="D1" s="264"/>
      <c r="E1" s="264"/>
      <c r="F1" s="264"/>
      <c r="G1" s="264"/>
      <c r="H1" s="264"/>
      <c r="I1" s="264"/>
      <c r="J1" s="265"/>
    </row>
    <row r="2" spans="1:10" ht="15.75" thickBot="1" x14ac:dyDescent="0.3">
      <c r="A2" s="39" t="s">
        <v>1</v>
      </c>
      <c r="B2" s="246" t="str">
        <f>IF(ISBLANK(Résultats!A11),"",Résultats!A11)</f>
        <v/>
      </c>
      <c r="C2" s="250"/>
      <c r="D2" s="250"/>
      <c r="E2" s="250"/>
      <c r="F2" s="247"/>
      <c r="G2" s="40" t="s">
        <v>2</v>
      </c>
      <c r="H2" s="40"/>
      <c r="I2" s="246" t="str">
        <f>IF(ISBLANK(Résultats!D11),"",Résultats!D11)</f>
        <v/>
      </c>
      <c r="J2" s="247"/>
    </row>
    <row r="3" spans="1:10" ht="15.75" thickBot="1" x14ac:dyDescent="0.3">
      <c r="A3" s="39" t="s">
        <v>3</v>
      </c>
      <c r="B3" s="40"/>
      <c r="C3" s="246" t="str">
        <f>IF(ISBLANK(Résultats!G11),"",Résultats!G11)</f>
        <v/>
      </c>
      <c r="D3" s="250"/>
      <c r="E3" s="250"/>
      <c r="F3" s="247"/>
      <c r="G3" s="266" t="s">
        <v>19</v>
      </c>
      <c r="H3" s="267"/>
      <c r="I3" s="248" t="str">
        <f>IF(ISBLANK(Résultats!F11),"","moins de 21ans")</f>
        <v/>
      </c>
      <c r="J3" s="249"/>
    </row>
    <row r="4" spans="1:10" ht="15.75" thickBot="1" x14ac:dyDescent="0.3">
      <c r="A4" s="39" t="s">
        <v>5</v>
      </c>
      <c r="B4" s="40"/>
      <c r="C4" s="246" t="str">
        <f>IF(ISBLANK(Résultats!C2),"",(Résultats!C2))</f>
        <v/>
      </c>
      <c r="D4" s="250"/>
      <c r="E4" s="250"/>
      <c r="F4" s="247"/>
      <c r="G4" s="40" t="s">
        <v>11</v>
      </c>
      <c r="H4" s="40"/>
      <c r="I4" s="248" t="str">
        <f>IF(ISBLANK(Résultats!J2),"",Résultats!J2)</f>
        <v/>
      </c>
      <c r="J4" s="249"/>
    </row>
    <row r="5" spans="1:10" x14ac:dyDescent="0.25">
      <c r="A5" s="39" t="s">
        <v>0</v>
      </c>
      <c r="B5" s="40"/>
      <c r="C5" s="40"/>
      <c r="D5" s="40"/>
      <c r="E5" s="40"/>
      <c r="F5" s="40"/>
      <c r="G5" s="40"/>
      <c r="H5" s="40"/>
      <c r="I5" s="50"/>
      <c r="J5" s="41"/>
    </row>
    <row r="6" spans="1:10" ht="17.25" x14ac:dyDescent="0.25">
      <c r="A6" s="135" t="s">
        <v>38</v>
      </c>
      <c r="B6" s="40"/>
      <c r="C6" s="40"/>
      <c r="D6" s="40"/>
      <c r="E6" s="40"/>
      <c r="F6" s="40"/>
      <c r="G6" s="40"/>
      <c r="H6" s="40"/>
      <c r="I6" s="40"/>
      <c r="J6" s="41"/>
    </row>
    <row r="7" spans="1:10" ht="17.25" x14ac:dyDescent="0.25">
      <c r="A7" s="135" t="s">
        <v>39</v>
      </c>
      <c r="B7" s="40"/>
      <c r="C7" s="40"/>
      <c r="D7" s="40"/>
      <c r="E7" s="40"/>
      <c r="F7" s="40"/>
      <c r="G7" s="40"/>
      <c r="H7" s="40"/>
      <c r="I7" s="40"/>
      <c r="J7" s="41"/>
    </row>
    <row r="8" spans="1:10" ht="17.25" x14ac:dyDescent="0.25">
      <c r="A8" s="135" t="s">
        <v>40</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6</v>
      </c>
      <c r="C10" s="136" t="s">
        <v>26</v>
      </c>
      <c r="D10" s="136" t="s">
        <v>27</v>
      </c>
      <c r="E10" s="136" t="s">
        <v>28</v>
      </c>
      <c r="F10" s="43" t="s">
        <v>37</v>
      </c>
      <c r="G10" s="79"/>
      <c r="H10" s="80"/>
      <c r="I10" s="40"/>
      <c r="J10" s="41"/>
    </row>
    <row r="11" spans="1:10" x14ac:dyDescent="0.25">
      <c r="A11" s="40"/>
      <c r="B11" s="44" t="s">
        <v>31</v>
      </c>
      <c r="C11" s="45">
        <f>SUM(FigA!G5:'FigA'!J5)</f>
        <v>0</v>
      </c>
      <c r="D11" s="45">
        <f>SUM(FigA!K5:'FigA'!N5)</f>
        <v>0</v>
      </c>
      <c r="E11" s="45">
        <f>SUM(FigA!O5:'FigA'!R5)</f>
        <v>0</v>
      </c>
      <c r="F11" s="45">
        <f>FigA!S5</f>
        <v>0</v>
      </c>
      <c r="G11" s="81"/>
      <c r="H11" s="82"/>
      <c r="I11" s="40"/>
      <c r="J11" s="41"/>
    </row>
    <row r="12" spans="1:10" x14ac:dyDescent="0.25">
      <c r="A12" s="40"/>
      <c r="B12" s="44" t="s">
        <v>32</v>
      </c>
      <c r="C12" s="45">
        <f>SUM(FigB!G$5:'FigB'!J$5)</f>
        <v>0</v>
      </c>
      <c r="D12" s="45">
        <f>SUM(FigB!K$5:'FigB'!N$5)</f>
        <v>0</v>
      </c>
      <c r="E12" s="45">
        <f>SUM(FigB!Q$5:'FigB'!R$5)</f>
        <v>0</v>
      </c>
      <c r="F12" s="45">
        <f>FigB!S5</f>
        <v>0</v>
      </c>
      <c r="G12" s="81"/>
      <c r="H12" s="82"/>
      <c r="I12" s="40"/>
      <c r="J12" s="41"/>
    </row>
    <row r="13" spans="1:10" x14ac:dyDescent="0.25">
      <c r="A13" s="40"/>
      <c r="B13" s="44" t="s">
        <v>33</v>
      </c>
      <c r="C13" s="45">
        <f>SUM(FigC!H$5:'FigC'!K$5)</f>
        <v>0</v>
      </c>
      <c r="D13" s="45">
        <f>SUM(FigC!L$5:'FigC'!O$5)</f>
        <v>0</v>
      </c>
      <c r="E13" s="45">
        <f>SUM(FigC!P$5:'FigC'!S$5)</f>
        <v>0</v>
      </c>
      <c r="F13" s="45">
        <f>FigC!T5</f>
        <v>0</v>
      </c>
      <c r="G13" s="81"/>
      <c r="H13" s="82"/>
      <c r="I13" s="40"/>
      <c r="J13" s="41"/>
    </row>
    <row r="14" spans="1:10" x14ac:dyDescent="0.25">
      <c r="A14" s="40"/>
      <c r="B14" s="44" t="s">
        <v>34</v>
      </c>
      <c r="C14" s="45">
        <f>SUM(FigD!H$5:'FigD'!K$5)</f>
        <v>0</v>
      </c>
      <c r="D14" s="45">
        <f>SUM(FigD!L$5:'FigD'!O$5)</f>
        <v>0</v>
      </c>
      <c r="E14" s="45">
        <f>SUM(FigD!P$5:'FigD'!S$5)</f>
        <v>0</v>
      </c>
      <c r="F14" s="45">
        <f>FigD!T5</f>
        <v>0</v>
      </c>
      <c r="G14" s="81"/>
      <c r="H14" s="82"/>
      <c r="I14" s="40"/>
      <c r="J14" s="41"/>
    </row>
    <row r="15" spans="1:10" x14ac:dyDescent="0.25">
      <c r="A15" s="40"/>
      <c r="B15" s="44" t="s">
        <v>35</v>
      </c>
      <c r="C15" s="45">
        <f>SUM(FigE!H$5:'FigE'!K$5)</f>
        <v>0</v>
      </c>
      <c r="D15" s="45">
        <f>SUM(FigE!L$5:'FigE'!O$5)</f>
        <v>0</v>
      </c>
      <c r="E15" s="45">
        <f>SUM(FigE!P$5:'FigE'!S$5)</f>
        <v>0</v>
      </c>
      <c r="F15" s="45">
        <f>FigE!T5</f>
        <v>0</v>
      </c>
      <c r="G15" s="81"/>
      <c r="H15" s="82"/>
      <c r="I15" s="40"/>
      <c r="J15" s="41"/>
    </row>
    <row r="16" spans="1:10" x14ac:dyDescent="0.25">
      <c r="A16" s="40"/>
      <c r="B16" s="44" t="s">
        <v>36</v>
      </c>
      <c r="C16" s="45">
        <f>SUM(FigF!H$5:'FigF'!L$5)</f>
        <v>0</v>
      </c>
      <c r="D16" s="45">
        <f>SUM(FigF!M$5:'FigF'!Q$5)</f>
        <v>0</v>
      </c>
      <c r="E16" s="45">
        <f>SUM(FigF!R$5:'FigF'!V$5)</f>
        <v>0</v>
      </c>
      <c r="F16" s="45">
        <f>FigF!W5</f>
        <v>0</v>
      </c>
      <c r="G16" s="81"/>
      <c r="H16" s="82"/>
      <c r="I16" s="40"/>
      <c r="J16" s="41"/>
    </row>
    <row r="17" spans="1:10" x14ac:dyDescent="0.25">
      <c r="A17" s="40"/>
      <c r="B17" s="128"/>
      <c r="C17" s="46"/>
      <c r="D17" s="46"/>
      <c r="E17" s="46"/>
      <c r="F17" s="46"/>
      <c r="G17" s="40"/>
      <c r="H17" s="82"/>
      <c r="I17" s="40"/>
      <c r="J17" s="41"/>
    </row>
    <row r="18" spans="1:10" x14ac:dyDescent="0.25">
      <c r="A18" s="40"/>
      <c r="B18" s="129"/>
      <c r="C18" s="40"/>
      <c r="D18" s="40"/>
      <c r="E18" s="40"/>
      <c r="F18" s="40"/>
      <c r="G18" s="40"/>
      <c r="H18" s="82"/>
      <c r="I18" s="40"/>
      <c r="J18" s="41"/>
    </row>
    <row r="19" spans="1:10" x14ac:dyDescent="0.25">
      <c r="A19" s="40"/>
      <c r="B19" s="129"/>
      <c r="C19" s="40"/>
      <c r="D19" s="40"/>
      <c r="E19" s="40"/>
      <c r="F19" s="40"/>
      <c r="G19" s="40"/>
      <c r="H19" s="82"/>
      <c r="I19" s="40"/>
      <c r="J19" s="41"/>
    </row>
    <row r="20" spans="1:10" x14ac:dyDescent="0.25">
      <c r="A20" s="40"/>
      <c r="B20" s="129"/>
      <c r="C20" s="40"/>
      <c r="D20" s="40"/>
      <c r="E20" s="40"/>
      <c r="F20" s="40"/>
      <c r="G20" s="40"/>
      <c r="H20" s="82"/>
      <c r="I20" s="40"/>
      <c r="J20" s="41"/>
    </row>
    <row r="21" spans="1:10" x14ac:dyDescent="0.25">
      <c r="A21" s="40"/>
      <c r="B21" s="129"/>
      <c r="C21" s="40"/>
      <c r="D21" s="40"/>
      <c r="E21" s="40"/>
      <c r="F21" s="40"/>
      <c r="G21" s="40"/>
      <c r="H21" s="82"/>
      <c r="I21" s="40"/>
      <c r="J21" s="41"/>
    </row>
    <row r="22" spans="1:10" x14ac:dyDescent="0.25">
      <c r="A22" s="40"/>
      <c r="B22" s="129"/>
      <c r="C22" s="40"/>
      <c r="D22" s="40"/>
      <c r="E22" s="40"/>
      <c r="F22" s="40"/>
      <c r="G22" s="40"/>
      <c r="H22" s="82"/>
      <c r="I22" s="40"/>
      <c r="J22" s="41"/>
    </row>
    <row r="23" spans="1:10" x14ac:dyDescent="0.25">
      <c r="A23" s="40"/>
      <c r="B23" s="129"/>
      <c r="C23" s="40"/>
      <c r="D23" s="40"/>
      <c r="E23" s="40"/>
      <c r="F23" s="40"/>
      <c r="G23" s="40"/>
      <c r="H23" s="82"/>
      <c r="I23" s="40"/>
      <c r="J23" s="41"/>
    </row>
    <row r="24" spans="1:10" x14ac:dyDescent="0.25">
      <c r="A24" s="40"/>
      <c r="B24" s="129"/>
      <c r="C24" s="40"/>
      <c r="D24" s="40"/>
      <c r="E24" s="40"/>
      <c r="F24" s="40"/>
      <c r="G24" s="40"/>
      <c r="H24" s="82"/>
      <c r="I24" s="40"/>
      <c r="J24" s="41"/>
    </row>
    <row r="25" spans="1:10" x14ac:dyDescent="0.25">
      <c r="A25" s="40"/>
      <c r="B25" s="129"/>
      <c r="C25" s="40"/>
      <c r="D25" s="40"/>
      <c r="E25" s="40"/>
      <c r="F25" s="40"/>
      <c r="G25" s="40"/>
      <c r="H25" s="82"/>
      <c r="I25" s="40"/>
      <c r="J25" s="41"/>
    </row>
    <row r="26" spans="1:10" x14ac:dyDescent="0.25">
      <c r="A26" s="40"/>
      <c r="B26" s="129"/>
      <c r="C26" s="40"/>
      <c r="D26" s="40"/>
      <c r="E26" s="40"/>
      <c r="F26" s="40"/>
      <c r="G26" s="40"/>
      <c r="H26" s="82"/>
      <c r="I26" s="40"/>
      <c r="J26" s="41"/>
    </row>
    <row r="27" spans="1:10" x14ac:dyDescent="0.25">
      <c r="A27" s="40"/>
      <c r="B27" s="129"/>
      <c r="C27" s="40"/>
      <c r="D27" s="40"/>
      <c r="E27" s="40"/>
      <c r="F27" s="40"/>
      <c r="G27" s="40"/>
      <c r="H27" s="82"/>
      <c r="I27" s="40"/>
      <c r="J27" s="41"/>
    </row>
    <row r="28" spans="1:10" x14ac:dyDescent="0.25">
      <c r="A28" s="40"/>
      <c r="B28" s="129"/>
      <c r="C28" s="40"/>
      <c r="D28" s="40"/>
      <c r="E28" s="40"/>
      <c r="F28" s="40"/>
      <c r="G28" s="40"/>
      <c r="H28" s="82"/>
      <c r="I28" s="40"/>
      <c r="J28" s="41"/>
    </row>
    <row r="29" spans="1:10" x14ac:dyDescent="0.25">
      <c r="A29" s="40"/>
      <c r="B29" s="129"/>
      <c r="C29" s="40"/>
      <c r="D29" s="40"/>
      <c r="E29" s="40"/>
      <c r="F29" s="40"/>
      <c r="G29" s="40"/>
      <c r="H29" s="82"/>
      <c r="I29" s="40"/>
      <c r="J29" s="41"/>
    </row>
    <row r="30" spans="1:10" x14ac:dyDescent="0.25">
      <c r="A30" s="40"/>
      <c r="B30" s="129"/>
      <c r="C30" s="40"/>
      <c r="D30" s="40"/>
      <c r="E30" s="40"/>
      <c r="F30" s="40"/>
      <c r="G30" s="40"/>
      <c r="H30" s="82"/>
      <c r="I30" s="40"/>
      <c r="J30" s="41"/>
    </row>
    <row r="31" spans="1:10" x14ac:dyDescent="0.25">
      <c r="A31" s="40"/>
      <c r="B31" s="129"/>
      <c r="C31" s="40"/>
      <c r="D31" s="40"/>
      <c r="E31" s="40"/>
      <c r="F31" s="40"/>
      <c r="G31" s="40"/>
      <c r="H31" s="82"/>
      <c r="I31" s="40"/>
      <c r="J31" s="41"/>
    </row>
    <row r="32" spans="1:10" x14ac:dyDescent="0.25">
      <c r="A32" s="40"/>
      <c r="B32" s="129"/>
      <c r="C32" s="40"/>
      <c r="D32" s="40"/>
      <c r="E32" s="40"/>
      <c r="F32" s="40"/>
      <c r="G32" s="40"/>
      <c r="H32" s="82"/>
      <c r="I32" s="40"/>
      <c r="J32" s="41"/>
    </row>
    <row r="33" spans="1:10" x14ac:dyDescent="0.25">
      <c r="A33" s="40"/>
      <c r="B33" s="129"/>
      <c r="C33" s="40"/>
      <c r="D33" s="40"/>
      <c r="E33" s="40"/>
      <c r="F33" s="40"/>
      <c r="G33" s="40"/>
      <c r="H33" s="82"/>
      <c r="I33" s="40"/>
      <c r="J33" s="41"/>
    </row>
    <row r="34" spans="1:10" x14ac:dyDescent="0.25">
      <c r="A34" s="40"/>
      <c r="B34" s="129"/>
      <c r="C34" s="40"/>
      <c r="D34" s="40"/>
      <c r="E34" s="130"/>
      <c r="F34" s="130"/>
      <c r="G34" s="40"/>
      <c r="H34" s="82"/>
      <c r="I34" s="40"/>
      <c r="J34" s="41"/>
    </row>
    <row r="35" spans="1:10" x14ac:dyDescent="0.25">
      <c r="A35" s="40"/>
      <c r="B35" s="40"/>
      <c r="C35" s="40"/>
      <c r="D35" s="131"/>
      <c r="E35" s="45" t="s">
        <v>57</v>
      </c>
      <c r="F35" s="155">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4</v>
      </c>
      <c r="C46" s="40"/>
      <c r="D46" s="40"/>
      <c r="E46" s="40"/>
      <c r="F46" s="40" t="s">
        <v>7</v>
      </c>
      <c r="G46" s="40"/>
      <c r="H46" s="40"/>
      <c r="I46" s="40"/>
      <c r="J46" s="41"/>
    </row>
    <row r="47" spans="1:10" ht="15.75" thickBot="1" x14ac:dyDescent="0.3">
      <c r="A47" s="39"/>
      <c r="B47" s="240" t="str">
        <f>IF(ISBLANK(Résultats!C4),"",Résultats!C4)</f>
        <v/>
      </c>
      <c r="C47" s="241"/>
      <c r="D47" s="242"/>
      <c r="E47" s="40"/>
      <c r="F47" s="231"/>
      <c r="G47" s="232"/>
      <c r="H47" s="233"/>
      <c r="I47" s="40"/>
      <c r="J47" s="41"/>
    </row>
    <row r="48" spans="1:10" x14ac:dyDescent="0.25">
      <c r="A48" s="39"/>
      <c r="B48" s="40"/>
      <c r="C48" s="40"/>
      <c r="D48" s="40"/>
      <c r="E48" s="40"/>
      <c r="F48" s="234"/>
      <c r="G48" s="235"/>
      <c r="H48" s="236"/>
      <c r="I48" s="40"/>
      <c r="J48" s="41"/>
    </row>
    <row r="49" spans="1:10" x14ac:dyDescent="0.25">
      <c r="A49" s="39"/>
      <c r="B49" s="40"/>
      <c r="C49" s="40"/>
      <c r="D49" s="40"/>
      <c r="E49" s="40"/>
      <c r="F49" s="234"/>
      <c r="G49" s="235"/>
      <c r="H49" s="236"/>
      <c r="I49" s="40"/>
      <c r="J49" s="41"/>
    </row>
    <row r="50" spans="1:10" x14ac:dyDescent="0.25">
      <c r="A50" s="39"/>
      <c r="B50" s="40"/>
      <c r="C50" s="40"/>
      <c r="D50" s="40"/>
      <c r="E50" s="40"/>
      <c r="F50" s="234"/>
      <c r="G50" s="235"/>
      <c r="H50" s="236"/>
      <c r="I50" s="40"/>
      <c r="J50" s="41"/>
    </row>
    <row r="51" spans="1:10" ht="15.75" thickBot="1" x14ac:dyDescent="0.3">
      <c r="A51" s="39"/>
      <c r="B51" s="40"/>
      <c r="C51" s="40"/>
      <c r="D51" s="40"/>
      <c r="E51" s="40"/>
      <c r="F51" s="237"/>
      <c r="G51" s="238"/>
      <c r="H51" s="239"/>
      <c r="I51" s="40"/>
      <c r="J51" s="41"/>
    </row>
    <row r="52" spans="1:10" ht="15.75" thickBot="1" x14ac:dyDescent="0.3">
      <c r="A52" s="72" t="s">
        <v>20</v>
      </c>
      <c r="B52" s="47"/>
      <c r="C52" s="47"/>
      <c r="D52" s="47"/>
      <c r="E52" s="47"/>
      <c r="F52" s="47"/>
      <c r="G52" s="47"/>
      <c r="H52" s="47"/>
      <c r="I52" s="47"/>
      <c r="J52" s="48"/>
    </row>
  </sheetData>
  <sheetProtection algorithmName="SHA-512" hashValue="F1m/BhpR4KTuSrK3ubOT18b5YhgEKguHVHDxyfbUCHEhY62I6wA4e7cGNCSyQ5AL+o4L+7WYXlXKickPP7LMTw==" saltValue="jnmxYYC3a66CEZJzQ9yZeg=="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ED63-5B79-4987-BCC0-2B240EAC5DC7}">
  <dimension ref="A1:J52"/>
  <sheetViews>
    <sheetView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3" t="s">
        <v>53</v>
      </c>
      <c r="B1" s="244"/>
      <c r="C1" s="244"/>
      <c r="D1" s="244"/>
      <c r="E1" s="244"/>
      <c r="F1" s="244"/>
      <c r="G1" s="244"/>
      <c r="H1" s="244"/>
      <c r="I1" s="244"/>
      <c r="J1" s="245"/>
    </row>
    <row r="2" spans="1:10" ht="15.75" thickBot="1" x14ac:dyDescent="0.3">
      <c r="A2" s="6" t="s">
        <v>1</v>
      </c>
      <c r="B2" s="246" t="str">
        <f>IF(ISBLANK(Résultats!A12),"",Résultats!A12)</f>
        <v/>
      </c>
      <c r="C2" s="250"/>
      <c r="D2" s="250"/>
      <c r="E2" s="250"/>
      <c r="F2" s="247"/>
      <c r="G2" s="7" t="s">
        <v>2</v>
      </c>
      <c r="H2" s="7"/>
      <c r="I2" s="246" t="str">
        <f>IF(ISBLANK(Résultats!D12),"",Résultats!D12)</f>
        <v/>
      </c>
      <c r="J2" s="247"/>
    </row>
    <row r="3" spans="1:10" ht="15.75" thickBot="1" x14ac:dyDescent="0.3">
      <c r="A3" s="6" t="s">
        <v>3</v>
      </c>
      <c r="B3" s="7"/>
      <c r="C3" s="246" t="str">
        <f>IF(ISBLANK(Résultats!G12),"",Résultats!G12)</f>
        <v/>
      </c>
      <c r="D3" s="250"/>
      <c r="E3" s="250"/>
      <c r="F3" s="247"/>
      <c r="G3" s="251" t="s">
        <v>19</v>
      </c>
      <c r="H3" s="252"/>
      <c r="I3" s="248" t="str">
        <f>IF(ISBLANK(Résultats!F12),"","moins de 21ans")</f>
        <v/>
      </c>
      <c r="J3" s="249"/>
    </row>
    <row r="4" spans="1:10" ht="15.75" thickBot="1" x14ac:dyDescent="0.3">
      <c r="A4" s="6" t="s">
        <v>5</v>
      </c>
      <c r="B4" s="7"/>
      <c r="C4" s="246" t="str">
        <f>IF(ISBLANK(Résultats!C2),"",(Résultats!C2))</f>
        <v/>
      </c>
      <c r="D4" s="250"/>
      <c r="E4" s="250"/>
      <c r="F4" s="247"/>
      <c r="G4" s="7" t="s">
        <v>11</v>
      </c>
      <c r="H4" s="7"/>
      <c r="I4" s="248" t="str">
        <f>IF(ISBLANK(Résultats!J2),"",Résultats!J2)</f>
        <v/>
      </c>
      <c r="J4" s="249"/>
    </row>
    <row r="5" spans="1:10" x14ac:dyDescent="0.25">
      <c r="A5" s="6" t="s">
        <v>0</v>
      </c>
      <c r="B5" s="7"/>
      <c r="C5" s="7"/>
      <c r="D5" s="7"/>
      <c r="E5" s="7"/>
      <c r="F5" s="7"/>
      <c r="G5" s="7"/>
      <c r="H5" s="7"/>
      <c r="I5" s="49"/>
      <c r="J5" s="8"/>
    </row>
    <row r="6" spans="1:10" ht="17.25" x14ac:dyDescent="0.25">
      <c r="A6" s="112" t="s">
        <v>38</v>
      </c>
      <c r="B6" s="7"/>
      <c r="C6" s="7"/>
      <c r="D6" s="7"/>
      <c r="E6" s="7"/>
      <c r="F6" s="7"/>
      <c r="G6" s="7"/>
      <c r="H6" s="7"/>
      <c r="I6" s="7"/>
      <c r="J6" s="8"/>
    </row>
    <row r="7" spans="1:10" ht="17.25" x14ac:dyDescent="0.25">
      <c r="A7" s="112" t="s">
        <v>39</v>
      </c>
      <c r="B7" s="7"/>
      <c r="C7" s="7"/>
      <c r="D7" s="7"/>
      <c r="E7" s="7"/>
      <c r="F7" s="7"/>
      <c r="G7" s="7"/>
      <c r="H7" s="7"/>
      <c r="I7" s="7"/>
      <c r="J7" s="8"/>
    </row>
    <row r="8" spans="1:10" ht="17.25" x14ac:dyDescent="0.25">
      <c r="A8" s="112" t="s">
        <v>40</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6</v>
      </c>
      <c r="C10" s="10" t="s">
        <v>26</v>
      </c>
      <c r="D10" s="10" t="s">
        <v>27</v>
      </c>
      <c r="E10" s="10" t="s">
        <v>28</v>
      </c>
      <c r="F10" s="11" t="s">
        <v>37</v>
      </c>
      <c r="G10" s="76"/>
      <c r="H10" s="77"/>
      <c r="I10" s="7"/>
      <c r="J10" s="8"/>
    </row>
    <row r="11" spans="1:10" x14ac:dyDescent="0.25">
      <c r="A11" s="7"/>
      <c r="B11" s="12" t="s">
        <v>31</v>
      </c>
      <c r="C11" s="13">
        <f>SUM(FigA!G6:'FigA'!J6)</f>
        <v>0</v>
      </c>
      <c r="D11" s="13">
        <f>SUM(FigA!K6:'FigA'!N6)</f>
        <v>0</v>
      </c>
      <c r="E11" s="13">
        <f>SUM(FigA!O6:'FigA'!R6)</f>
        <v>0</v>
      </c>
      <c r="F11" s="13">
        <f>FigA!S6</f>
        <v>0</v>
      </c>
      <c r="G11" s="58"/>
      <c r="H11" s="78"/>
      <c r="I11" s="7"/>
      <c r="J11" s="8"/>
    </row>
    <row r="12" spans="1:10" x14ac:dyDescent="0.25">
      <c r="A12" s="7"/>
      <c r="B12" s="12" t="s">
        <v>32</v>
      </c>
      <c r="C12" s="13">
        <f>SUM(FigB!G$6:'FigB'!J$6)</f>
        <v>0</v>
      </c>
      <c r="D12" s="13">
        <f>SUM(FigB!K$6:'FigB'!N$6)</f>
        <v>0</v>
      </c>
      <c r="E12" s="13">
        <f>SUM(FigB!Q$6:'FigB'!R$6)</f>
        <v>0</v>
      </c>
      <c r="F12" s="13">
        <f>FigB!S6</f>
        <v>0</v>
      </c>
      <c r="G12" s="58"/>
      <c r="H12" s="78"/>
      <c r="I12" s="7"/>
      <c r="J12" s="8"/>
    </row>
    <row r="13" spans="1:10" x14ac:dyDescent="0.25">
      <c r="A13" s="7"/>
      <c r="B13" s="12" t="s">
        <v>33</v>
      </c>
      <c r="C13" s="13">
        <f>SUM(FigC!H$6:'FigC'!K$6)</f>
        <v>0</v>
      </c>
      <c r="D13" s="13">
        <f>SUM(FigC!L$6:'FigC'!O$6)</f>
        <v>0</v>
      </c>
      <c r="E13" s="13">
        <f>SUM(FigC!P$6:'FigC'!S$6)</f>
        <v>0</v>
      </c>
      <c r="F13" s="13">
        <f>FigC!T6</f>
        <v>0</v>
      </c>
      <c r="G13" s="58"/>
      <c r="H13" s="78"/>
      <c r="I13" s="7"/>
      <c r="J13" s="8"/>
    </row>
    <row r="14" spans="1:10" x14ac:dyDescent="0.25">
      <c r="A14" s="7"/>
      <c r="B14" s="12" t="s">
        <v>34</v>
      </c>
      <c r="C14" s="13">
        <f>SUM(FigD!H$6:'FigD'!K$6)</f>
        <v>0</v>
      </c>
      <c r="D14" s="13">
        <f>SUM(FigD!L$6:'FigD'!O$6)</f>
        <v>0</v>
      </c>
      <c r="E14" s="13">
        <f>SUM(FigD!P$6:'FigD'!S$6)</f>
        <v>0</v>
      </c>
      <c r="F14" s="13">
        <f>FigD!T6</f>
        <v>0</v>
      </c>
      <c r="G14" s="58"/>
      <c r="H14" s="78"/>
      <c r="I14" s="7"/>
      <c r="J14" s="8"/>
    </row>
    <row r="15" spans="1:10" x14ac:dyDescent="0.25">
      <c r="A15" s="7"/>
      <c r="B15" s="12" t="s">
        <v>35</v>
      </c>
      <c r="C15" s="13">
        <f>SUM(FigE!H$6:'FigE'!K$6)</f>
        <v>0</v>
      </c>
      <c r="D15" s="13">
        <f>SUM(FigE!L$6:'FigE'!O$6)</f>
        <v>0</v>
      </c>
      <c r="E15" s="13">
        <f>SUM(FigE!P$6:'FigE'!S$6)</f>
        <v>0</v>
      </c>
      <c r="F15" s="13">
        <f>FigE!T6</f>
        <v>0</v>
      </c>
      <c r="G15" s="58"/>
      <c r="H15" s="78"/>
      <c r="I15" s="7"/>
      <c r="J15" s="8"/>
    </row>
    <row r="16" spans="1:10" x14ac:dyDescent="0.25">
      <c r="A16" s="7"/>
      <c r="B16" s="12" t="s">
        <v>36</v>
      </c>
      <c r="C16" s="13">
        <f>SUM(FigF!H$6:'FigF'!L$6)</f>
        <v>0</v>
      </c>
      <c r="D16" s="13">
        <f>SUM(FigF!M$6:'FigF'!Q$6)</f>
        <v>0</v>
      </c>
      <c r="E16" s="13">
        <f>SUM(FigF!R$6:'FigF'!V$6)</f>
        <v>0</v>
      </c>
      <c r="F16" s="13">
        <f>FigF!W6</f>
        <v>0</v>
      </c>
      <c r="G16" s="58"/>
      <c r="H16" s="78"/>
      <c r="I16" s="7"/>
      <c r="J16" s="8"/>
    </row>
    <row r="17" spans="1:10" x14ac:dyDescent="0.25">
      <c r="A17" s="7"/>
      <c r="B17" s="132"/>
      <c r="C17" s="14"/>
      <c r="D17" s="14"/>
      <c r="E17" s="14"/>
      <c r="F17" s="14"/>
      <c r="G17" s="7"/>
      <c r="H17" s="78"/>
      <c r="I17" s="7"/>
      <c r="J17" s="8"/>
    </row>
    <row r="18" spans="1:10" x14ac:dyDescent="0.25">
      <c r="A18" s="7"/>
      <c r="B18" s="118"/>
      <c r="C18" s="7"/>
      <c r="D18" s="7"/>
      <c r="E18" s="7"/>
      <c r="F18" s="7"/>
      <c r="G18" s="7"/>
      <c r="H18" s="78"/>
      <c r="I18" s="7"/>
      <c r="J18" s="8"/>
    </row>
    <row r="19" spans="1:10" x14ac:dyDescent="0.25">
      <c r="A19" s="7"/>
      <c r="B19" s="118"/>
      <c r="C19" s="7"/>
      <c r="D19" s="7"/>
      <c r="E19" s="7"/>
      <c r="F19" s="7"/>
      <c r="G19" s="7"/>
      <c r="H19" s="78"/>
      <c r="I19" s="7"/>
      <c r="J19" s="8"/>
    </row>
    <row r="20" spans="1:10" x14ac:dyDescent="0.25">
      <c r="A20" s="7"/>
      <c r="B20" s="118"/>
      <c r="C20" s="7"/>
      <c r="D20" s="7"/>
      <c r="E20" s="7"/>
      <c r="F20" s="7"/>
      <c r="G20" s="7"/>
      <c r="H20" s="78"/>
      <c r="I20" s="7"/>
      <c r="J20" s="8"/>
    </row>
    <row r="21" spans="1:10" x14ac:dyDescent="0.25">
      <c r="A21" s="7"/>
      <c r="B21" s="118"/>
      <c r="C21" s="7"/>
      <c r="D21" s="7"/>
      <c r="E21" s="7"/>
      <c r="F21" s="7"/>
      <c r="G21" s="7"/>
      <c r="H21" s="78"/>
      <c r="I21" s="7"/>
      <c r="J21" s="8"/>
    </row>
    <row r="22" spans="1:10" x14ac:dyDescent="0.25">
      <c r="A22" s="7"/>
      <c r="B22" s="118"/>
      <c r="C22" s="7"/>
      <c r="D22" s="7"/>
      <c r="E22" s="7"/>
      <c r="F22" s="7"/>
      <c r="G22" s="7"/>
      <c r="H22" s="78"/>
      <c r="I22" s="7"/>
      <c r="J22" s="8"/>
    </row>
    <row r="23" spans="1:10" x14ac:dyDescent="0.25">
      <c r="A23" s="7"/>
      <c r="B23" s="118"/>
      <c r="C23" s="7"/>
      <c r="D23" s="7"/>
      <c r="E23" s="7"/>
      <c r="F23" s="7"/>
      <c r="G23" s="7"/>
      <c r="H23" s="78"/>
      <c r="I23" s="7"/>
      <c r="J23" s="8"/>
    </row>
    <row r="24" spans="1:10" x14ac:dyDescent="0.25">
      <c r="A24" s="7"/>
      <c r="B24" s="118"/>
      <c r="C24" s="7"/>
      <c r="D24" s="7"/>
      <c r="E24" s="7"/>
      <c r="F24" s="7"/>
      <c r="G24" s="7"/>
      <c r="H24" s="78"/>
      <c r="I24" s="7"/>
      <c r="J24" s="8"/>
    </row>
    <row r="25" spans="1:10" x14ac:dyDescent="0.25">
      <c r="A25" s="7"/>
      <c r="B25" s="118"/>
      <c r="C25" s="7"/>
      <c r="D25" s="7"/>
      <c r="E25" s="7"/>
      <c r="F25" s="7"/>
      <c r="G25" s="7"/>
      <c r="H25" s="78"/>
      <c r="I25" s="7"/>
      <c r="J25" s="8"/>
    </row>
    <row r="26" spans="1:10" x14ac:dyDescent="0.25">
      <c r="A26" s="7"/>
      <c r="B26" s="118"/>
      <c r="C26" s="7"/>
      <c r="D26" s="7"/>
      <c r="E26" s="7"/>
      <c r="F26" s="7"/>
      <c r="G26" s="7"/>
      <c r="H26" s="78"/>
      <c r="I26" s="7"/>
      <c r="J26" s="8"/>
    </row>
    <row r="27" spans="1:10" x14ac:dyDescent="0.25">
      <c r="A27" s="7"/>
      <c r="B27" s="118"/>
      <c r="C27" s="7"/>
      <c r="D27" s="7"/>
      <c r="E27" s="7"/>
      <c r="F27" s="7"/>
      <c r="G27" s="7"/>
      <c r="H27" s="78"/>
      <c r="I27" s="7"/>
      <c r="J27" s="8"/>
    </row>
    <row r="28" spans="1:10" x14ac:dyDescent="0.25">
      <c r="A28" s="7"/>
      <c r="B28" s="118"/>
      <c r="C28" s="7"/>
      <c r="D28" s="7"/>
      <c r="E28" s="7"/>
      <c r="F28" s="7"/>
      <c r="G28" s="7"/>
      <c r="H28" s="78"/>
      <c r="I28" s="7"/>
      <c r="J28" s="8"/>
    </row>
    <row r="29" spans="1:10" x14ac:dyDescent="0.25">
      <c r="A29" s="7"/>
      <c r="B29" s="118"/>
      <c r="C29" s="7"/>
      <c r="D29" s="7"/>
      <c r="E29" s="7"/>
      <c r="F29" s="7"/>
      <c r="G29" s="7"/>
      <c r="H29" s="78"/>
      <c r="I29" s="7"/>
      <c r="J29" s="8"/>
    </row>
    <row r="30" spans="1:10" x14ac:dyDescent="0.25">
      <c r="A30" s="7"/>
      <c r="B30" s="118"/>
      <c r="C30" s="7"/>
      <c r="D30" s="7"/>
      <c r="E30" s="7"/>
      <c r="F30" s="7"/>
      <c r="G30" s="7"/>
      <c r="H30" s="78"/>
      <c r="I30" s="7"/>
      <c r="J30" s="8"/>
    </row>
    <row r="31" spans="1:10" x14ac:dyDescent="0.25">
      <c r="A31" s="7"/>
      <c r="B31" s="118"/>
      <c r="C31" s="7"/>
      <c r="D31" s="7"/>
      <c r="E31" s="7"/>
      <c r="F31" s="7"/>
      <c r="G31" s="7"/>
      <c r="H31" s="78"/>
      <c r="I31" s="7"/>
      <c r="J31" s="8"/>
    </row>
    <row r="32" spans="1:10" x14ac:dyDescent="0.25">
      <c r="A32" s="7"/>
      <c r="B32" s="118"/>
      <c r="C32" s="7"/>
      <c r="D32" s="7"/>
      <c r="E32" s="7"/>
      <c r="F32" s="7"/>
      <c r="G32" s="7"/>
      <c r="H32" s="78"/>
      <c r="I32" s="7"/>
      <c r="J32" s="8"/>
    </row>
    <row r="33" spans="1:10" x14ac:dyDescent="0.25">
      <c r="A33" s="7"/>
      <c r="B33" s="118"/>
      <c r="C33" s="7"/>
      <c r="D33" s="7"/>
      <c r="E33" s="7"/>
      <c r="F33" s="7"/>
      <c r="G33" s="7"/>
      <c r="H33" s="78"/>
      <c r="I33" s="7"/>
      <c r="J33" s="8"/>
    </row>
    <row r="34" spans="1:10" x14ac:dyDescent="0.25">
      <c r="A34" s="7"/>
      <c r="B34" s="118"/>
      <c r="C34" s="7"/>
      <c r="D34" s="7"/>
      <c r="E34" s="119"/>
      <c r="F34" s="119"/>
      <c r="G34" s="7"/>
      <c r="H34" s="78"/>
      <c r="I34" s="7"/>
      <c r="J34" s="8"/>
    </row>
    <row r="35" spans="1:10" x14ac:dyDescent="0.25">
      <c r="A35" s="7"/>
      <c r="B35" s="7"/>
      <c r="C35" s="7"/>
      <c r="D35" s="59"/>
      <c r="E35" s="13" t="s">
        <v>57</v>
      </c>
      <c r="F35" s="154">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4</v>
      </c>
      <c r="C46" s="7"/>
      <c r="D46" s="7"/>
      <c r="E46" s="7"/>
      <c r="F46" s="7" t="s">
        <v>7</v>
      </c>
      <c r="G46" s="7"/>
      <c r="H46" s="7"/>
      <c r="I46" s="7"/>
      <c r="J46" s="8"/>
    </row>
    <row r="47" spans="1:10" ht="15.75" thickBot="1" x14ac:dyDescent="0.3">
      <c r="A47" s="6"/>
      <c r="B47" s="240" t="str">
        <f>IF(ISBLANK(Résultats!C4),"",Résultats!C4)</f>
        <v/>
      </c>
      <c r="C47" s="241"/>
      <c r="D47" s="242"/>
      <c r="E47" s="7"/>
      <c r="F47" s="231"/>
      <c r="G47" s="232"/>
      <c r="H47" s="233"/>
      <c r="I47" s="7"/>
      <c r="J47" s="8"/>
    </row>
    <row r="48" spans="1:10" x14ac:dyDescent="0.25">
      <c r="A48" s="6"/>
      <c r="B48" s="7"/>
      <c r="C48" s="7"/>
      <c r="D48" s="7"/>
      <c r="E48" s="7"/>
      <c r="F48" s="234"/>
      <c r="G48" s="235"/>
      <c r="H48" s="236"/>
      <c r="I48" s="7"/>
      <c r="J48" s="8"/>
    </row>
    <row r="49" spans="1:10" x14ac:dyDescent="0.25">
      <c r="A49" s="6"/>
      <c r="B49" s="7"/>
      <c r="C49" s="7"/>
      <c r="D49" s="7"/>
      <c r="E49" s="7"/>
      <c r="F49" s="234"/>
      <c r="G49" s="235"/>
      <c r="H49" s="236"/>
      <c r="I49" s="7"/>
      <c r="J49" s="8"/>
    </row>
    <row r="50" spans="1:10" x14ac:dyDescent="0.25">
      <c r="A50" s="6"/>
      <c r="B50" s="7"/>
      <c r="C50" s="7"/>
      <c r="D50" s="7"/>
      <c r="E50" s="7"/>
      <c r="F50" s="234"/>
      <c r="G50" s="235"/>
      <c r="H50" s="236"/>
      <c r="I50" s="7"/>
      <c r="J50" s="8"/>
    </row>
    <row r="51" spans="1:10" ht="15.75" thickBot="1" x14ac:dyDescent="0.3">
      <c r="A51" s="6"/>
      <c r="B51" s="7"/>
      <c r="C51" s="7"/>
      <c r="D51" s="7"/>
      <c r="E51" s="7"/>
      <c r="F51" s="237"/>
      <c r="G51" s="238"/>
      <c r="H51" s="239"/>
      <c r="I51" s="7"/>
      <c r="J51" s="8"/>
    </row>
    <row r="52" spans="1:10" ht="15.75" thickBot="1" x14ac:dyDescent="0.3">
      <c r="A52" s="71" t="s">
        <v>20</v>
      </c>
      <c r="B52" s="15"/>
      <c r="C52" s="15"/>
      <c r="D52" s="15"/>
      <c r="E52" s="15"/>
      <c r="F52" s="15"/>
      <c r="G52" s="15"/>
      <c r="H52" s="15"/>
      <c r="I52" s="15"/>
      <c r="J52" s="16"/>
    </row>
  </sheetData>
  <sheetProtection algorithmName="SHA-512" hashValue="nq0XnkKkPsGw9TF7WZQHjpmGX2bzk4SfGO3d9nnr0eLlalKUTtjr4yUceIkZngSBl1AWD2MYdogQuiEgkeK4Og==" saltValue="DTBg6CMNiecRf/9lKl8p7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5EB4-65EE-4ED8-B03B-78B0F30CF206}">
  <sheetPr>
    <tabColor rgb="FFFFFF00"/>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3" t="s">
        <v>53</v>
      </c>
      <c r="B1" s="254"/>
      <c r="C1" s="254"/>
      <c r="D1" s="254"/>
      <c r="E1" s="254"/>
      <c r="F1" s="254"/>
      <c r="G1" s="254"/>
      <c r="H1" s="254"/>
      <c r="I1" s="254"/>
      <c r="J1" s="255"/>
    </row>
    <row r="2" spans="1:10" ht="15.75" thickBot="1" x14ac:dyDescent="0.3">
      <c r="A2" s="17" t="s">
        <v>1</v>
      </c>
      <c r="B2" s="246" t="str">
        <f>IF(ISBLANK(Résultats!A13),"",Résultats!A13)</f>
        <v/>
      </c>
      <c r="C2" s="250"/>
      <c r="D2" s="250"/>
      <c r="E2" s="250"/>
      <c r="F2" s="247"/>
      <c r="G2" s="18" t="s">
        <v>2</v>
      </c>
      <c r="H2" s="18"/>
      <c r="I2" s="246" t="str">
        <f>IF(ISBLANK(Résultats!D13),"",Résultats!D13)</f>
        <v/>
      </c>
      <c r="J2" s="247"/>
    </row>
    <row r="3" spans="1:10" ht="15.75" thickBot="1" x14ac:dyDescent="0.3">
      <c r="A3" s="17" t="s">
        <v>3</v>
      </c>
      <c r="B3" s="18"/>
      <c r="C3" s="246" t="str">
        <f>IF(ISBLANK(Résultats!G13),"",Résultats!G13)</f>
        <v/>
      </c>
      <c r="D3" s="250"/>
      <c r="E3" s="250"/>
      <c r="F3" s="247"/>
      <c r="G3" s="256" t="s">
        <v>19</v>
      </c>
      <c r="H3" s="257"/>
      <c r="I3" s="248" t="str">
        <f>IF(ISBLANK(Résultats!F13),"","moins de 21ans")</f>
        <v/>
      </c>
      <c r="J3" s="249"/>
    </row>
    <row r="4" spans="1:10" ht="15.75" thickBot="1" x14ac:dyDescent="0.3">
      <c r="A4" s="17" t="s">
        <v>5</v>
      </c>
      <c r="B4" s="18"/>
      <c r="C4" s="246" t="str">
        <f>IF(ISBLANK(Résultats!C2),"",(Résultats!C2))</f>
        <v/>
      </c>
      <c r="D4" s="250"/>
      <c r="E4" s="250"/>
      <c r="F4" s="247"/>
      <c r="G4" s="18" t="s">
        <v>11</v>
      </c>
      <c r="H4" s="18"/>
      <c r="I4" s="248" t="str">
        <f>IF(ISBLANK(Résultats!J2),"",Résultats!J2)</f>
        <v/>
      </c>
      <c r="J4" s="249"/>
    </row>
    <row r="5" spans="1:10" x14ac:dyDescent="0.25">
      <c r="A5" s="137" t="s">
        <v>0</v>
      </c>
      <c r="B5" s="138"/>
      <c r="C5" s="138"/>
      <c r="D5" s="138"/>
      <c r="E5" s="138"/>
      <c r="F5" s="18"/>
      <c r="G5" s="18"/>
      <c r="H5" s="18"/>
      <c r="I5" s="52"/>
      <c r="J5" s="19"/>
    </row>
    <row r="6" spans="1:10" ht="17.25" x14ac:dyDescent="0.25">
      <c r="A6" s="139" t="s">
        <v>38</v>
      </c>
      <c r="B6" s="138"/>
      <c r="C6" s="138"/>
      <c r="D6" s="138"/>
      <c r="E6" s="138"/>
      <c r="F6" s="18"/>
      <c r="G6" s="18"/>
      <c r="H6" s="18"/>
      <c r="I6" s="18"/>
      <c r="J6" s="19"/>
    </row>
    <row r="7" spans="1:10" ht="17.25" x14ac:dyDescent="0.25">
      <c r="A7" s="139" t="s">
        <v>39</v>
      </c>
      <c r="B7" s="138"/>
      <c r="C7" s="138"/>
      <c r="D7" s="138"/>
      <c r="E7" s="138"/>
      <c r="F7" s="18"/>
      <c r="G7" s="18"/>
      <c r="H7" s="18"/>
      <c r="I7" s="18"/>
      <c r="J7" s="19"/>
    </row>
    <row r="8" spans="1:10" ht="17.25" x14ac:dyDescent="0.25">
      <c r="A8" s="139" t="s">
        <v>40</v>
      </c>
      <c r="B8" s="138"/>
      <c r="C8" s="138"/>
      <c r="D8" s="138"/>
      <c r="E8" s="138"/>
      <c r="F8" s="18"/>
      <c r="G8" s="18"/>
      <c r="H8" s="18"/>
      <c r="I8" s="18"/>
      <c r="J8" s="19"/>
    </row>
    <row r="9" spans="1:10" x14ac:dyDescent="0.25">
      <c r="A9" s="137"/>
      <c r="B9" s="138"/>
      <c r="C9" s="138"/>
      <c r="D9" s="138"/>
      <c r="E9" s="138"/>
      <c r="F9" s="18"/>
      <c r="G9" s="18"/>
      <c r="H9" s="18"/>
      <c r="I9" s="18"/>
      <c r="J9" s="19"/>
    </row>
    <row r="10" spans="1:10" ht="45" x14ac:dyDescent="0.25">
      <c r="A10" s="138"/>
      <c r="B10" s="140" t="s">
        <v>6</v>
      </c>
      <c r="C10" s="141" t="s">
        <v>26</v>
      </c>
      <c r="D10" s="141" t="s">
        <v>27</v>
      </c>
      <c r="E10" s="141" t="s">
        <v>28</v>
      </c>
      <c r="F10" s="22" t="s">
        <v>37</v>
      </c>
      <c r="G10" s="87"/>
      <c r="H10" s="88"/>
      <c r="I10" s="18"/>
      <c r="J10" s="19"/>
    </row>
    <row r="11" spans="1:10" x14ac:dyDescent="0.25">
      <c r="A11" s="18"/>
      <c r="B11" s="23" t="s">
        <v>31</v>
      </c>
      <c r="C11" s="24">
        <f>SUM(FigA!G7:'FigA'!J7)</f>
        <v>0</v>
      </c>
      <c r="D11" s="24">
        <f>SUM(FigA!K7:'FigA'!N7)</f>
        <v>0</v>
      </c>
      <c r="E11" s="24">
        <f>SUM(FigA!O7:'FigA'!R7)</f>
        <v>0</v>
      </c>
      <c r="F11" s="24">
        <f>FigA!S7</f>
        <v>0</v>
      </c>
      <c r="G11" s="89"/>
      <c r="H11" s="90"/>
      <c r="I11" s="18"/>
      <c r="J11" s="19"/>
    </row>
    <row r="12" spans="1:10" x14ac:dyDescent="0.25">
      <c r="A12" s="18"/>
      <c r="B12" s="23" t="s">
        <v>32</v>
      </c>
      <c r="C12" s="24">
        <f>SUM(FigB!G$7:'FigB'!J$7)</f>
        <v>0</v>
      </c>
      <c r="D12" s="24">
        <f>SUM(FigB!K$7:'FigB'!N$7)</f>
        <v>0</v>
      </c>
      <c r="E12" s="24">
        <f>SUM(FigB!Q$7:'FigB'!R$7)</f>
        <v>0</v>
      </c>
      <c r="F12" s="24">
        <f>FigB!S7</f>
        <v>0</v>
      </c>
      <c r="G12" s="89"/>
      <c r="H12" s="90"/>
      <c r="I12" s="18"/>
      <c r="J12" s="19"/>
    </row>
    <row r="13" spans="1:10" x14ac:dyDescent="0.25">
      <c r="A13" s="18"/>
      <c r="B13" s="23" t="s">
        <v>33</v>
      </c>
      <c r="C13" s="24">
        <f>SUM(FigC!H$7:'FigC'!K$7)</f>
        <v>0</v>
      </c>
      <c r="D13" s="24">
        <f>SUM(FigC!L$7:'FigC'!O$7)</f>
        <v>0</v>
      </c>
      <c r="E13" s="24">
        <f>SUM(FigC!P$7:'FigC'!S$7)</f>
        <v>0</v>
      </c>
      <c r="F13" s="24">
        <f>FigC!T7</f>
        <v>0</v>
      </c>
      <c r="G13" s="89"/>
      <c r="H13" s="90"/>
      <c r="I13" s="18"/>
      <c r="J13" s="19"/>
    </row>
    <row r="14" spans="1:10" x14ac:dyDescent="0.25">
      <c r="A14" s="18"/>
      <c r="B14" s="23" t="s">
        <v>34</v>
      </c>
      <c r="C14" s="24">
        <f>SUM(FigD!H$7:'FigD'!K$7)</f>
        <v>0</v>
      </c>
      <c r="D14" s="24">
        <f>SUM(FigD!L$7:'FigD'!O$7)</f>
        <v>0</v>
      </c>
      <c r="E14" s="24">
        <f>SUM(FigD!P$7:'FigD'!S$7)</f>
        <v>0</v>
      </c>
      <c r="F14" s="24">
        <f>FigD!T7</f>
        <v>0</v>
      </c>
      <c r="G14" s="89"/>
      <c r="H14" s="90"/>
      <c r="I14" s="18"/>
      <c r="J14" s="19"/>
    </row>
    <row r="15" spans="1:10" x14ac:dyDescent="0.25">
      <c r="A15" s="18"/>
      <c r="B15" s="23" t="s">
        <v>35</v>
      </c>
      <c r="C15" s="24">
        <f>SUM(FigE!H$7:'FigE'!K$7)</f>
        <v>0</v>
      </c>
      <c r="D15" s="24">
        <f>SUM(FigE!L$7:'FigE'!O$7)</f>
        <v>0</v>
      </c>
      <c r="E15" s="24">
        <f>SUM(FigE!P$7:'FigE'!S$7)</f>
        <v>0</v>
      </c>
      <c r="F15" s="24">
        <f>FigE!T7</f>
        <v>0</v>
      </c>
      <c r="G15" s="89"/>
      <c r="H15" s="90"/>
      <c r="I15" s="18"/>
      <c r="J15" s="19"/>
    </row>
    <row r="16" spans="1:10" x14ac:dyDescent="0.25">
      <c r="A16" s="18"/>
      <c r="B16" s="23" t="s">
        <v>36</v>
      </c>
      <c r="C16" s="24">
        <f>SUM(FigF!H$7:'FigF'!L$7)</f>
        <v>0</v>
      </c>
      <c r="D16" s="24">
        <f>SUM(FigF!M$7:'FigF'!Q$7)</f>
        <v>0</v>
      </c>
      <c r="E16" s="24">
        <f>SUM(FigF!R$7:'FigF'!V$7)</f>
        <v>0</v>
      </c>
      <c r="F16" s="24">
        <f>FigF!W7</f>
        <v>0</v>
      </c>
      <c r="G16" s="89"/>
      <c r="H16" s="90"/>
      <c r="I16" s="18"/>
      <c r="J16" s="19"/>
    </row>
    <row r="17" spans="1:10" x14ac:dyDescent="0.25">
      <c r="A17" s="18"/>
      <c r="B17" s="120"/>
      <c r="C17" s="25"/>
      <c r="D17" s="25"/>
      <c r="E17" s="25"/>
      <c r="F17" s="25"/>
      <c r="G17" s="18"/>
      <c r="H17" s="90"/>
      <c r="I17" s="18"/>
      <c r="J17" s="19"/>
    </row>
    <row r="18" spans="1:10" x14ac:dyDescent="0.25">
      <c r="A18" s="18"/>
      <c r="B18" s="121"/>
      <c r="C18" s="18"/>
      <c r="D18" s="18"/>
      <c r="E18" s="18"/>
      <c r="F18" s="18"/>
      <c r="G18" s="18"/>
      <c r="H18" s="90"/>
      <c r="I18" s="18"/>
      <c r="J18" s="19"/>
    </row>
    <row r="19" spans="1:10" x14ac:dyDescent="0.25">
      <c r="A19" s="18"/>
      <c r="B19" s="121"/>
      <c r="C19" s="18"/>
      <c r="D19" s="18"/>
      <c r="E19" s="18"/>
      <c r="F19" s="18"/>
      <c r="G19" s="18"/>
      <c r="H19" s="90"/>
      <c r="I19" s="18"/>
      <c r="J19" s="19"/>
    </row>
    <row r="20" spans="1:10" x14ac:dyDescent="0.25">
      <c r="A20" s="18"/>
      <c r="B20" s="121"/>
      <c r="C20" s="18"/>
      <c r="D20" s="18"/>
      <c r="E20" s="18"/>
      <c r="F20" s="18"/>
      <c r="G20" s="18"/>
      <c r="H20" s="90"/>
      <c r="I20" s="18"/>
      <c r="J20" s="19"/>
    </row>
    <row r="21" spans="1:10" x14ac:dyDescent="0.25">
      <c r="A21" s="18"/>
      <c r="B21" s="121"/>
      <c r="C21" s="18"/>
      <c r="D21" s="18"/>
      <c r="E21" s="18"/>
      <c r="F21" s="18"/>
      <c r="G21" s="18"/>
      <c r="H21" s="90"/>
      <c r="I21" s="18"/>
      <c r="J21" s="19"/>
    </row>
    <row r="22" spans="1:10" x14ac:dyDescent="0.25">
      <c r="A22" s="18"/>
      <c r="B22" s="121"/>
      <c r="C22" s="18"/>
      <c r="D22" s="18"/>
      <c r="E22" s="18"/>
      <c r="F22" s="18"/>
      <c r="G22" s="18"/>
      <c r="H22" s="90"/>
      <c r="I22" s="18"/>
      <c r="J22" s="19"/>
    </row>
    <row r="23" spans="1:10" x14ac:dyDescent="0.25">
      <c r="A23" s="18"/>
      <c r="B23" s="121"/>
      <c r="C23" s="18"/>
      <c r="D23" s="18"/>
      <c r="E23" s="18"/>
      <c r="F23" s="18"/>
      <c r="G23" s="18"/>
      <c r="H23" s="90"/>
      <c r="I23" s="18"/>
      <c r="J23" s="19"/>
    </row>
    <row r="24" spans="1:10" x14ac:dyDescent="0.25">
      <c r="A24" s="18"/>
      <c r="B24" s="121"/>
      <c r="C24" s="18"/>
      <c r="D24" s="18"/>
      <c r="E24" s="18"/>
      <c r="F24" s="18"/>
      <c r="G24" s="18"/>
      <c r="H24" s="90"/>
      <c r="I24" s="18"/>
      <c r="J24" s="19"/>
    </row>
    <row r="25" spans="1:10" x14ac:dyDescent="0.25">
      <c r="A25" s="18"/>
      <c r="B25" s="121"/>
      <c r="C25" s="18"/>
      <c r="D25" s="18"/>
      <c r="E25" s="18"/>
      <c r="F25" s="18"/>
      <c r="G25" s="18"/>
      <c r="H25" s="90"/>
      <c r="I25" s="18"/>
      <c r="J25" s="19"/>
    </row>
    <row r="26" spans="1:10" x14ac:dyDescent="0.25">
      <c r="A26" s="18"/>
      <c r="B26" s="121"/>
      <c r="C26" s="18"/>
      <c r="D26" s="18"/>
      <c r="E26" s="18"/>
      <c r="F26" s="18"/>
      <c r="G26" s="18"/>
      <c r="H26" s="90"/>
      <c r="I26" s="18"/>
      <c r="J26" s="19"/>
    </row>
    <row r="27" spans="1:10" x14ac:dyDescent="0.25">
      <c r="A27" s="18"/>
      <c r="B27" s="121"/>
      <c r="C27" s="18"/>
      <c r="D27" s="18"/>
      <c r="E27" s="18"/>
      <c r="F27" s="18"/>
      <c r="G27" s="18"/>
      <c r="H27" s="90"/>
      <c r="I27" s="18"/>
      <c r="J27" s="19"/>
    </row>
    <row r="28" spans="1:10" x14ac:dyDescent="0.25">
      <c r="A28" s="18"/>
      <c r="B28" s="121"/>
      <c r="C28" s="18"/>
      <c r="D28" s="18"/>
      <c r="E28" s="18"/>
      <c r="F28" s="18"/>
      <c r="G28" s="18"/>
      <c r="H28" s="90"/>
      <c r="I28" s="18"/>
      <c r="J28" s="19"/>
    </row>
    <row r="29" spans="1:10" x14ac:dyDescent="0.25">
      <c r="A29" s="18"/>
      <c r="B29" s="121"/>
      <c r="C29" s="18"/>
      <c r="D29" s="18"/>
      <c r="E29" s="18"/>
      <c r="F29" s="18"/>
      <c r="G29" s="18"/>
      <c r="H29" s="90"/>
      <c r="I29" s="18"/>
      <c r="J29" s="19"/>
    </row>
    <row r="30" spans="1:10" x14ac:dyDescent="0.25">
      <c r="A30" s="18"/>
      <c r="B30" s="121"/>
      <c r="C30" s="18"/>
      <c r="D30" s="18"/>
      <c r="E30" s="18"/>
      <c r="F30" s="18"/>
      <c r="G30" s="18"/>
      <c r="H30" s="90"/>
      <c r="I30" s="18"/>
      <c r="J30" s="19"/>
    </row>
    <row r="31" spans="1:10" x14ac:dyDescent="0.25">
      <c r="A31" s="18"/>
      <c r="B31" s="121"/>
      <c r="C31" s="18"/>
      <c r="D31" s="18"/>
      <c r="E31" s="18"/>
      <c r="F31" s="18"/>
      <c r="G31" s="18"/>
      <c r="H31" s="90"/>
      <c r="I31" s="18"/>
      <c r="J31" s="19"/>
    </row>
    <row r="32" spans="1:10" x14ac:dyDescent="0.25">
      <c r="A32" s="18"/>
      <c r="B32" s="121"/>
      <c r="C32" s="18"/>
      <c r="D32" s="18"/>
      <c r="E32" s="18"/>
      <c r="F32" s="18"/>
      <c r="G32" s="18"/>
      <c r="H32" s="90"/>
      <c r="I32" s="18"/>
      <c r="J32" s="19"/>
    </row>
    <row r="33" spans="1:10" x14ac:dyDescent="0.25">
      <c r="A33" s="18"/>
      <c r="B33" s="121"/>
      <c r="C33" s="18"/>
      <c r="D33" s="18"/>
      <c r="E33" s="18"/>
      <c r="F33" s="18"/>
      <c r="G33" s="18"/>
      <c r="H33" s="90"/>
      <c r="I33" s="18"/>
      <c r="J33" s="19"/>
    </row>
    <row r="34" spans="1:10" x14ac:dyDescent="0.25">
      <c r="A34" s="18"/>
      <c r="B34" s="121"/>
      <c r="C34" s="18"/>
      <c r="D34" s="18"/>
      <c r="E34" s="122"/>
      <c r="F34" s="122"/>
      <c r="G34" s="18"/>
      <c r="H34" s="90"/>
      <c r="I34" s="18"/>
      <c r="J34" s="19"/>
    </row>
    <row r="35" spans="1:10" x14ac:dyDescent="0.25">
      <c r="A35" s="18"/>
      <c r="B35" s="18"/>
      <c r="C35" s="18"/>
      <c r="D35" s="123"/>
      <c r="E35" s="24" t="s">
        <v>57</v>
      </c>
      <c r="F35" s="156">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4</v>
      </c>
      <c r="C46" s="18"/>
      <c r="D46" s="18"/>
      <c r="E46" s="18"/>
      <c r="F46" s="18" t="s">
        <v>7</v>
      </c>
      <c r="G46" s="18"/>
      <c r="H46" s="18"/>
      <c r="I46" s="18"/>
      <c r="J46" s="19"/>
    </row>
    <row r="47" spans="1:10" ht="15.75" thickBot="1" x14ac:dyDescent="0.3">
      <c r="A47" s="17"/>
      <c r="B47" s="240" t="str">
        <f>IF(ISBLANK(Résultats!C4),"",Résultats!C4)</f>
        <v/>
      </c>
      <c r="C47" s="241"/>
      <c r="D47" s="242"/>
      <c r="E47" s="18"/>
      <c r="F47" s="231"/>
      <c r="G47" s="232"/>
      <c r="H47" s="233"/>
      <c r="I47" s="18"/>
      <c r="J47" s="19"/>
    </row>
    <row r="48" spans="1:10" x14ac:dyDescent="0.25">
      <c r="A48" s="17"/>
      <c r="B48" s="18"/>
      <c r="C48" s="18"/>
      <c r="D48" s="18"/>
      <c r="E48" s="18"/>
      <c r="F48" s="234"/>
      <c r="G48" s="235"/>
      <c r="H48" s="236"/>
      <c r="I48" s="18"/>
      <c r="J48" s="19"/>
    </row>
    <row r="49" spans="1:10" x14ac:dyDescent="0.25">
      <c r="A49" s="17"/>
      <c r="B49" s="18"/>
      <c r="C49" s="18"/>
      <c r="D49" s="18"/>
      <c r="E49" s="18"/>
      <c r="F49" s="234"/>
      <c r="G49" s="235"/>
      <c r="H49" s="236"/>
      <c r="I49" s="18"/>
      <c r="J49" s="19"/>
    </row>
    <row r="50" spans="1:10" x14ac:dyDescent="0.25">
      <c r="A50" s="17"/>
      <c r="B50" s="18"/>
      <c r="C50" s="18"/>
      <c r="D50" s="18"/>
      <c r="E50" s="18"/>
      <c r="F50" s="234"/>
      <c r="G50" s="235"/>
      <c r="H50" s="236"/>
      <c r="I50" s="18"/>
      <c r="J50" s="19"/>
    </row>
    <row r="51" spans="1:10" ht="15.75" thickBot="1" x14ac:dyDescent="0.3">
      <c r="A51" s="17"/>
      <c r="B51" s="18"/>
      <c r="C51" s="18"/>
      <c r="D51" s="18"/>
      <c r="E51" s="18"/>
      <c r="F51" s="237"/>
      <c r="G51" s="238"/>
      <c r="H51" s="239"/>
      <c r="I51" s="18"/>
      <c r="J51" s="19"/>
    </row>
    <row r="52" spans="1:10" ht="15.75" thickBot="1" x14ac:dyDescent="0.3">
      <c r="A52" s="74" t="s">
        <v>20</v>
      </c>
      <c r="B52" s="26"/>
      <c r="C52" s="26"/>
      <c r="D52" s="26"/>
      <c r="E52" s="26"/>
      <c r="F52" s="26"/>
      <c r="G52" s="26"/>
      <c r="H52" s="26"/>
      <c r="I52" s="26"/>
      <c r="J52" s="27"/>
    </row>
  </sheetData>
  <sheetProtection algorithmName="SHA-512" hashValue="10I0m3ry7Mv9iDKn/NSMgTk1G58FHF5SUctyc8yKmjHsvq6UxbloD4spZVpuCfoUBTsLf7ChcUvj5mywYjo4gQ==" saltValue="c7VWEhtldBPFXMdzF/6rD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AB9C-EBCE-49BE-AE06-C1DAA385CCD1}">
  <sheetPr>
    <tabColor theme="9" tint="0.79998168889431442"/>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8" t="s">
        <v>53</v>
      </c>
      <c r="B1" s="259"/>
      <c r="C1" s="259"/>
      <c r="D1" s="259"/>
      <c r="E1" s="259"/>
      <c r="F1" s="259"/>
      <c r="G1" s="259"/>
      <c r="H1" s="259"/>
      <c r="I1" s="259"/>
      <c r="J1" s="260"/>
    </row>
    <row r="2" spans="1:10" ht="15.75" thickBot="1" x14ac:dyDescent="0.3">
      <c r="A2" s="28" t="s">
        <v>1</v>
      </c>
      <c r="B2" s="246" t="str">
        <f>IF(ISBLANK(Résultats!A14),"",Résultats!A14)</f>
        <v/>
      </c>
      <c r="C2" s="250"/>
      <c r="D2" s="250"/>
      <c r="E2" s="250"/>
      <c r="F2" s="247"/>
      <c r="G2" s="29" t="s">
        <v>2</v>
      </c>
      <c r="H2" s="29"/>
      <c r="I2" s="246" t="str">
        <f>IF(ISBLANK(Résultats!D14),"",Résultats!D14)</f>
        <v/>
      </c>
      <c r="J2" s="247"/>
    </row>
    <row r="3" spans="1:10" ht="15.75" thickBot="1" x14ac:dyDescent="0.3">
      <c r="A3" s="28" t="s">
        <v>3</v>
      </c>
      <c r="B3" s="29"/>
      <c r="C3" s="246" t="str">
        <f>IF(ISBLANK(Résultats!G14),"",Résultats!G14)</f>
        <v/>
      </c>
      <c r="D3" s="250"/>
      <c r="E3" s="250"/>
      <c r="F3" s="247"/>
      <c r="G3" s="261" t="s">
        <v>19</v>
      </c>
      <c r="H3" s="262"/>
      <c r="I3" s="248" t="str">
        <f>IF(ISBLANK(Résultats!F14),"","moins de 21ans")</f>
        <v/>
      </c>
      <c r="J3" s="249"/>
    </row>
    <row r="4" spans="1:10" ht="15.75" thickBot="1" x14ac:dyDescent="0.3">
      <c r="A4" s="28" t="s">
        <v>5</v>
      </c>
      <c r="B4" s="29"/>
      <c r="C4" s="246" t="str">
        <f>IF(ISBLANK(Résultats!C2),"",(Résultats!C2))</f>
        <v/>
      </c>
      <c r="D4" s="250"/>
      <c r="E4" s="250"/>
      <c r="F4" s="247"/>
      <c r="G4" s="29" t="s">
        <v>11</v>
      </c>
      <c r="H4" s="29"/>
      <c r="I4" s="248" t="str">
        <f>IF(ISBLANK(Résultats!J2),"",Résultats!J2)</f>
        <v/>
      </c>
      <c r="J4" s="249"/>
    </row>
    <row r="5" spans="1:10" x14ac:dyDescent="0.25">
      <c r="A5" s="28" t="s">
        <v>0</v>
      </c>
      <c r="B5" s="29"/>
      <c r="C5" s="29"/>
      <c r="D5" s="29"/>
      <c r="E5" s="29"/>
      <c r="F5" s="29"/>
      <c r="G5" s="29"/>
      <c r="H5" s="29"/>
      <c r="I5" s="51"/>
      <c r="J5" s="30"/>
    </row>
    <row r="6" spans="1:10" ht="17.25" x14ac:dyDescent="0.25">
      <c r="A6" s="134" t="s">
        <v>38</v>
      </c>
      <c r="B6" s="29"/>
      <c r="C6" s="29"/>
      <c r="D6" s="29"/>
      <c r="E6" s="29"/>
      <c r="F6" s="29"/>
      <c r="G6" s="29"/>
      <c r="H6" s="29"/>
      <c r="I6" s="29"/>
      <c r="J6" s="30"/>
    </row>
    <row r="7" spans="1:10" ht="17.25" x14ac:dyDescent="0.25">
      <c r="A7" s="134" t="s">
        <v>39</v>
      </c>
      <c r="B7" s="29"/>
      <c r="C7" s="29"/>
      <c r="D7" s="29"/>
      <c r="E7" s="29"/>
      <c r="F7" s="29"/>
      <c r="G7" s="29"/>
      <c r="H7" s="29"/>
      <c r="I7" s="29"/>
      <c r="J7" s="30"/>
    </row>
    <row r="8" spans="1:10" ht="17.25" x14ac:dyDescent="0.25">
      <c r="A8" s="134" t="s">
        <v>40</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6</v>
      </c>
      <c r="C10" s="32" t="s">
        <v>26</v>
      </c>
      <c r="D10" s="32" t="s">
        <v>27</v>
      </c>
      <c r="E10" s="32" t="s">
        <v>28</v>
      </c>
      <c r="F10" s="33" t="s">
        <v>37</v>
      </c>
      <c r="G10" s="83"/>
      <c r="H10" s="84"/>
      <c r="I10" s="29"/>
      <c r="J10" s="30"/>
    </row>
    <row r="11" spans="1:10" x14ac:dyDescent="0.25">
      <c r="A11" s="29"/>
      <c r="B11" s="34" t="s">
        <v>31</v>
      </c>
      <c r="C11" s="35">
        <f>SUM(FigA!G8:'FigA'!J8)</f>
        <v>0</v>
      </c>
      <c r="D11" s="35">
        <f>SUM(FigA!K8:'FigA'!N8)</f>
        <v>0</v>
      </c>
      <c r="E11" s="35">
        <f>SUM(FigA!O8:'FigA'!R8)</f>
        <v>0</v>
      </c>
      <c r="F11" s="35">
        <f>FigA!S8</f>
        <v>0</v>
      </c>
      <c r="G11" s="85"/>
      <c r="H11" s="86"/>
      <c r="I11" s="29"/>
      <c r="J11" s="30"/>
    </row>
    <row r="12" spans="1:10" x14ac:dyDescent="0.25">
      <c r="A12" s="29"/>
      <c r="B12" s="34" t="s">
        <v>32</v>
      </c>
      <c r="C12" s="35">
        <f>SUM(FigB!G$8:'FigB'!J$8)</f>
        <v>0</v>
      </c>
      <c r="D12" s="35">
        <f>SUM(FigB!K$8:'FigB'!N$8)</f>
        <v>0</v>
      </c>
      <c r="E12" s="35">
        <f>SUM(FigB!Q$8:'FigB'!R$8)</f>
        <v>0</v>
      </c>
      <c r="F12" s="35">
        <f>FigB!S8</f>
        <v>0</v>
      </c>
      <c r="G12" s="85"/>
      <c r="H12" s="86"/>
      <c r="I12" s="29"/>
      <c r="J12" s="30"/>
    </row>
    <row r="13" spans="1:10" x14ac:dyDescent="0.25">
      <c r="A13" s="29"/>
      <c r="B13" s="34" t="s">
        <v>33</v>
      </c>
      <c r="C13" s="35">
        <f>SUM(FigC!H$8:'FigC'!K$8)</f>
        <v>0</v>
      </c>
      <c r="D13" s="35">
        <f>SUM(FigC!L$8:'FigC'!O$8)</f>
        <v>0</v>
      </c>
      <c r="E13" s="35">
        <f>SUM(FigC!P$8:'FigC'!S$8)</f>
        <v>0</v>
      </c>
      <c r="F13" s="35">
        <f>FigC!T8</f>
        <v>0</v>
      </c>
      <c r="G13" s="85"/>
      <c r="H13" s="86"/>
      <c r="I13" s="29"/>
      <c r="J13" s="30"/>
    </row>
    <row r="14" spans="1:10" x14ac:dyDescent="0.25">
      <c r="A14" s="29"/>
      <c r="B14" s="34" t="s">
        <v>34</v>
      </c>
      <c r="C14" s="35">
        <f>SUM(FigD!H$8:'FigD'!K$8)</f>
        <v>0</v>
      </c>
      <c r="D14" s="35">
        <f>SUM(FigD!L$8:'FigD'!O$8)</f>
        <v>0</v>
      </c>
      <c r="E14" s="35">
        <f>SUM(FigD!P$8:'FigD'!S$8)</f>
        <v>0</v>
      </c>
      <c r="F14" s="35">
        <f>FigD!T8</f>
        <v>0</v>
      </c>
      <c r="G14" s="85"/>
      <c r="H14" s="86"/>
      <c r="I14" s="29"/>
      <c r="J14" s="30"/>
    </row>
    <row r="15" spans="1:10" x14ac:dyDescent="0.25">
      <c r="A15" s="29"/>
      <c r="B15" s="34" t="s">
        <v>35</v>
      </c>
      <c r="C15" s="35">
        <f>SUM(FigE!H$8:'FigE'!K$8)</f>
        <v>0</v>
      </c>
      <c r="D15" s="35">
        <f>SUM(FigE!L$8:'FigE'!O$8)</f>
        <v>0</v>
      </c>
      <c r="E15" s="35">
        <f>SUM(FigE!P$8:'FigE'!S$8)</f>
        <v>0</v>
      </c>
      <c r="F15" s="35">
        <f>FigE!T8</f>
        <v>0</v>
      </c>
      <c r="G15" s="85"/>
      <c r="H15" s="86"/>
      <c r="I15" s="29"/>
      <c r="J15" s="30"/>
    </row>
    <row r="16" spans="1:10" x14ac:dyDescent="0.25">
      <c r="A16" s="29"/>
      <c r="B16" s="34" t="s">
        <v>36</v>
      </c>
      <c r="C16" s="35">
        <f>SUM(FigF!H$8:'FigF'!L$8)</f>
        <v>0</v>
      </c>
      <c r="D16" s="35">
        <f>SUM(FigF!M$8:'FigF'!Q$8)</f>
        <v>0</v>
      </c>
      <c r="E16" s="35">
        <f>SUM(FigF!R$8:'FigF'!V$8)</f>
        <v>0</v>
      </c>
      <c r="F16" s="35">
        <f>FigF!W8</f>
        <v>0</v>
      </c>
      <c r="G16" s="85"/>
      <c r="H16" s="86"/>
      <c r="I16" s="29"/>
      <c r="J16" s="30"/>
    </row>
    <row r="17" spans="1:10" x14ac:dyDescent="0.25">
      <c r="A17" s="29"/>
      <c r="B17" s="124"/>
      <c r="C17" s="36"/>
      <c r="D17" s="36"/>
      <c r="E17" s="36"/>
      <c r="F17" s="36"/>
      <c r="G17" s="29"/>
      <c r="H17" s="86"/>
      <c r="I17" s="29"/>
      <c r="J17" s="30"/>
    </row>
    <row r="18" spans="1:10" x14ac:dyDescent="0.25">
      <c r="A18" s="29"/>
      <c r="B18" s="125"/>
      <c r="C18" s="29"/>
      <c r="D18" s="29"/>
      <c r="E18" s="29"/>
      <c r="F18" s="29"/>
      <c r="G18" s="29"/>
      <c r="H18" s="86"/>
      <c r="I18" s="29"/>
      <c r="J18" s="30"/>
    </row>
    <row r="19" spans="1:10" x14ac:dyDescent="0.25">
      <c r="A19" s="29"/>
      <c r="B19" s="125"/>
      <c r="C19" s="29"/>
      <c r="D19" s="29"/>
      <c r="E19" s="29"/>
      <c r="F19" s="29"/>
      <c r="G19" s="29"/>
      <c r="H19" s="86"/>
      <c r="I19" s="29"/>
      <c r="J19" s="30"/>
    </row>
    <row r="20" spans="1:10" x14ac:dyDescent="0.25">
      <c r="A20" s="29"/>
      <c r="B20" s="125"/>
      <c r="C20" s="29"/>
      <c r="D20" s="29"/>
      <c r="E20" s="29"/>
      <c r="F20" s="29"/>
      <c r="G20" s="29"/>
      <c r="H20" s="86"/>
      <c r="I20" s="29"/>
      <c r="J20" s="30"/>
    </row>
    <row r="21" spans="1:10" x14ac:dyDescent="0.25">
      <c r="A21" s="29"/>
      <c r="B21" s="125"/>
      <c r="C21" s="29"/>
      <c r="D21" s="29"/>
      <c r="E21" s="29"/>
      <c r="F21" s="29"/>
      <c r="G21" s="29"/>
      <c r="H21" s="86"/>
      <c r="I21" s="29"/>
      <c r="J21" s="30"/>
    </row>
    <row r="22" spans="1:10" x14ac:dyDescent="0.25">
      <c r="A22" s="29"/>
      <c r="B22" s="125"/>
      <c r="C22" s="29"/>
      <c r="D22" s="29"/>
      <c r="E22" s="29"/>
      <c r="F22" s="29"/>
      <c r="G22" s="29"/>
      <c r="H22" s="86"/>
      <c r="I22" s="29"/>
      <c r="J22" s="30"/>
    </row>
    <row r="23" spans="1:10" x14ac:dyDescent="0.25">
      <c r="A23" s="29"/>
      <c r="B23" s="125"/>
      <c r="C23" s="29"/>
      <c r="D23" s="29"/>
      <c r="E23" s="29"/>
      <c r="F23" s="29"/>
      <c r="G23" s="29"/>
      <c r="H23" s="86"/>
      <c r="I23" s="29"/>
      <c r="J23" s="30"/>
    </row>
    <row r="24" spans="1:10" x14ac:dyDescent="0.25">
      <c r="A24" s="29"/>
      <c r="B24" s="125"/>
      <c r="C24" s="29"/>
      <c r="D24" s="29"/>
      <c r="E24" s="29"/>
      <c r="F24" s="29"/>
      <c r="G24" s="29"/>
      <c r="H24" s="86"/>
      <c r="I24" s="29"/>
      <c r="J24" s="30"/>
    </row>
    <row r="25" spans="1:10" x14ac:dyDescent="0.25">
      <c r="A25" s="29"/>
      <c r="B25" s="125"/>
      <c r="C25" s="29"/>
      <c r="D25" s="29"/>
      <c r="E25" s="29"/>
      <c r="F25" s="29"/>
      <c r="G25" s="29"/>
      <c r="H25" s="86"/>
      <c r="I25" s="29"/>
      <c r="J25" s="30"/>
    </row>
    <row r="26" spans="1:10" x14ac:dyDescent="0.25">
      <c r="A26" s="29"/>
      <c r="B26" s="125"/>
      <c r="C26" s="29"/>
      <c r="D26" s="29"/>
      <c r="E26" s="29"/>
      <c r="F26" s="29"/>
      <c r="G26" s="29"/>
      <c r="H26" s="86"/>
      <c r="I26" s="29"/>
      <c r="J26" s="30"/>
    </row>
    <row r="27" spans="1:10" x14ac:dyDescent="0.25">
      <c r="A27" s="29"/>
      <c r="B27" s="125"/>
      <c r="C27" s="29"/>
      <c r="D27" s="29"/>
      <c r="E27" s="29"/>
      <c r="F27" s="29"/>
      <c r="G27" s="29"/>
      <c r="H27" s="86"/>
      <c r="I27" s="29"/>
      <c r="J27" s="30"/>
    </row>
    <row r="28" spans="1:10" x14ac:dyDescent="0.25">
      <c r="A28" s="29"/>
      <c r="B28" s="125"/>
      <c r="C28" s="29"/>
      <c r="D28" s="29"/>
      <c r="E28" s="29"/>
      <c r="F28" s="29"/>
      <c r="G28" s="29"/>
      <c r="H28" s="86"/>
      <c r="I28" s="29"/>
      <c r="J28" s="30"/>
    </row>
    <row r="29" spans="1:10" x14ac:dyDescent="0.25">
      <c r="A29" s="29"/>
      <c r="B29" s="125"/>
      <c r="C29" s="29"/>
      <c r="D29" s="29"/>
      <c r="E29" s="29"/>
      <c r="F29" s="29"/>
      <c r="G29" s="29"/>
      <c r="H29" s="86"/>
      <c r="I29" s="29"/>
      <c r="J29" s="30"/>
    </row>
    <row r="30" spans="1:10" x14ac:dyDescent="0.25">
      <c r="A30" s="29"/>
      <c r="B30" s="125"/>
      <c r="C30" s="29"/>
      <c r="D30" s="29"/>
      <c r="E30" s="29"/>
      <c r="F30" s="29"/>
      <c r="G30" s="29"/>
      <c r="H30" s="86"/>
      <c r="I30" s="29"/>
      <c r="J30" s="30"/>
    </row>
    <row r="31" spans="1:10" x14ac:dyDescent="0.25">
      <c r="A31" s="29"/>
      <c r="B31" s="125"/>
      <c r="C31" s="29"/>
      <c r="D31" s="29"/>
      <c r="E31" s="29"/>
      <c r="F31" s="29"/>
      <c r="G31" s="29"/>
      <c r="H31" s="86"/>
      <c r="I31" s="29"/>
      <c r="J31" s="30"/>
    </row>
    <row r="32" spans="1:10" x14ac:dyDescent="0.25">
      <c r="A32" s="29"/>
      <c r="B32" s="125"/>
      <c r="C32" s="29"/>
      <c r="D32" s="29"/>
      <c r="E32" s="29"/>
      <c r="F32" s="29"/>
      <c r="G32" s="29"/>
      <c r="H32" s="86"/>
      <c r="I32" s="29"/>
      <c r="J32" s="30"/>
    </row>
    <row r="33" spans="1:10" x14ac:dyDescent="0.25">
      <c r="A33" s="29"/>
      <c r="B33" s="125"/>
      <c r="C33" s="29"/>
      <c r="D33" s="29"/>
      <c r="E33" s="29"/>
      <c r="F33" s="29"/>
      <c r="G33" s="29"/>
      <c r="H33" s="86"/>
      <c r="I33" s="29"/>
      <c r="J33" s="30"/>
    </row>
    <row r="34" spans="1:10" x14ac:dyDescent="0.25">
      <c r="A34" s="29"/>
      <c r="B34" s="125"/>
      <c r="C34" s="29"/>
      <c r="D34" s="29"/>
      <c r="E34" s="29"/>
      <c r="F34" s="29"/>
      <c r="G34" s="29"/>
      <c r="H34" s="86"/>
      <c r="I34" s="29"/>
      <c r="J34" s="30"/>
    </row>
    <row r="35" spans="1:10" x14ac:dyDescent="0.25">
      <c r="A35" s="29"/>
      <c r="B35" s="29"/>
      <c r="C35" s="29"/>
      <c r="D35" s="127"/>
      <c r="E35" s="35" t="s">
        <v>57</v>
      </c>
      <c r="F35" s="153">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4</v>
      </c>
      <c r="C46" s="29"/>
      <c r="D46" s="29"/>
      <c r="E46" s="29"/>
      <c r="F46" s="29" t="s">
        <v>7</v>
      </c>
      <c r="G46" s="29"/>
      <c r="H46" s="29"/>
      <c r="I46" s="29"/>
      <c r="J46" s="30"/>
    </row>
    <row r="47" spans="1:10" ht="15.75" thickBot="1" x14ac:dyDescent="0.3">
      <c r="A47" s="28"/>
      <c r="B47" s="240" t="str">
        <f>IF(ISBLANK(Résultats!C4),"",Résultats!C4)</f>
        <v/>
      </c>
      <c r="C47" s="241"/>
      <c r="D47" s="242"/>
      <c r="E47" s="29"/>
      <c r="F47" s="231"/>
      <c r="G47" s="232"/>
      <c r="H47" s="233"/>
      <c r="I47" s="29"/>
      <c r="J47" s="30"/>
    </row>
    <row r="48" spans="1:10" x14ac:dyDescent="0.25">
      <c r="A48" s="28"/>
      <c r="B48" s="29"/>
      <c r="C48" s="29"/>
      <c r="D48" s="29"/>
      <c r="E48" s="29"/>
      <c r="F48" s="234"/>
      <c r="G48" s="235"/>
      <c r="H48" s="236"/>
      <c r="I48" s="29"/>
      <c r="J48" s="30"/>
    </row>
    <row r="49" spans="1:10" x14ac:dyDescent="0.25">
      <c r="A49" s="28"/>
      <c r="B49" s="29"/>
      <c r="C49" s="29"/>
      <c r="D49" s="29"/>
      <c r="E49" s="29"/>
      <c r="F49" s="234"/>
      <c r="G49" s="235"/>
      <c r="H49" s="236"/>
      <c r="I49" s="29"/>
      <c r="J49" s="30"/>
    </row>
    <row r="50" spans="1:10" x14ac:dyDescent="0.25">
      <c r="A50" s="28"/>
      <c r="B50" s="29"/>
      <c r="C50" s="29"/>
      <c r="D50" s="29"/>
      <c r="E50" s="29"/>
      <c r="F50" s="234"/>
      <c r="G50" s="235"/>
      <c r="H50" s="236"/>
      <c r="I50" s="29"/>
      <c r="J50" s="30"/>
    </row>
    <row r="51" spans="1:10" ht="15.75" thickBot="1" x14ac:dyDescent="0.3">
      <c r="A51" s="28"/>
      <c r="B51" s="29"/>
      <c r="C51" s="29"/>
      <c r="D51" s="29"/>
      <c r="E51" s="29"/>
      <c r="F51" s="237"/>
      <c r="G51" s="238"/>
      <c r="H51" s="239"/>
      <c r="I51" s="29"/>
      <c r="J51" s="30"/>
    </row>
    <row r="52" spans="1:10" ht="15.75" thickBot="1" x14ac:dyDescent="0.3">
      <c r="A52" s="73" t="s">
        <v>20</v>
      </c>
      <c r="B52" s="37"/>
      <c r="C52" s="37"/>
      <c r="D52" s="37"/>
      <c r="E52" s="37"/>
      <c r="F52" s="37"/>
      <c r="G52" s="37"/>
      <c r="H52" s="37"/>
      <c r="I52" s="37"/>
      <c r="J52" s="38"/>
    </row>
  </sheetData>
  <sheetProtection algorithmName="SHA-512" hashValue="pIfKxaPFF0dDBnmV5iPIqgts8zhGEOC1h2gw4UUcZKq3VPsmUYWOk/tHSjTMjmol43Gft3bDOrfAISPoqhTyWA==" saltValue="o7grafOTZqnyjvhPHQ5i/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36CE-4D84-49BD-9A14-06580953D485}">
  <sheetPr>
    <tabColor theme="4" tint="0.79998168889431442"/>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3" t="s">
        <v>53</v>
      </c>
      <c r="B1" s="264"/>
      <c r="C1" s="264"/>
      <c r="D1" s="264"/>
      <c r="E1" s="264"/>
      <c r="F1" s="264"/>
      <c r="G1" s="264"/>
      <c r="H1" s="264"/>
      <c r="I1" s="264"/>
      <c r="J1" s="265"/>
    </row>
    <row r="2" spans="1:10" ht="15.75" thickBot="1" x14ac:dyDescent="0.3">
      <c r="A2" s="39" t="s">
        <v>1</v>
      </c>
      <c r="B2" s="246" t="str">
        <f>IF(ISBLANK(Résultats!A15),"",Résultats!A15)</f>
        <v/>
      </c>
      <c r="C2" s="250"/>
      <c r="D2" s="250"/>
      <c r="E2" s="250"/>
      <c r="F2" s="247"/>
      <c r="G2" s="40" t="s">
        <v>2</v>
      </c>
      <c r="H2" s="40"/>
      <c r="I2" s="246" t="str">
        <f>IF(ISBLANK(Résultats!D15),"",Résultats!D15)</f>
        <v/>
      </c>
      <c r="J2" s="247"/>
    </row>
    <row r="3" spans="1:10" ht="15.75" thickBot="1" x14ac:dyDescent="0.3">
      <c r="A3" s="39" t="s">
        <v>3</v>
      </c>
      <c r="B3" s="40"/>
      <c r="C3" s="246" t="str">
        <f>IF(ISBLANK(Résultats!G15),"",Résultats!G15)</f>
        <v/>
      </c>
      <c r="D3" s="250"/>
      <c r="E3" s="250"/>
      <c r="F3" s="247"/>
      <c r="G3" s="266" t="s">
        <v>19</v>
      </c>
      <c r="H3" s="267"/>
      <c r="I3" s="248" t="str">
        <f>IF(ISBLANK(Résultats!F15),"","moins de 21ans")</f>
        <v/>
      </c>
      <c r="J3" s="249"/>
    </row>
    <row r="4" spans="1:10" ht="15.75" thickBot="1" x14ac:dyDescent="0.3">
      <c r="A4" s="39" t="s">
        <v>5</v>
      </c>
      <c r="B4" s="40"/>
      <c r="C4" s="246" t="str">
        <f>IF(ISBLANK(Résultats!C2),"",(Résultats!C2))</f>
        <v/>
      </c>
      <c r="D4" s="250"/>
      <c r="E4" s="250"/>
      <c r="F4" s="247"/>
      <c r="G4" s="40" t="s">
        <v>11</v>
      </c>
      <c r="H4" s="40"/>
      <c r="I4" s="248" t="str">
        <f>IF(ISBLANK(Résultats!J2),"",Résultats!J2)</f>
        <v/>
      </c>
      <c r="J4" s="249"/>
    </row>
    <row r="5" spans="1:10" x14ac:dyDescent="0.25">
      <c r="A5" s="142" t="s">
        <v>0</v>
      </c>
      <c r="B5" s="143"/>
      <c r="C5" s="143"/>
      <c r="D5" s="143"/>
      <c r="E5" s="143"/>
      <c r="F5" s="40"/>
      <c r="G5" s="40"/>
      <c r="H5" s="40"/>
      <c r="I5" s="50"/>
      <c r="J5" s="41"/>
    </row>
    <row r="6" spans="1:10" ht="17.25" x14ac:dyDescent="0.25">
      <c r="A6" s="144" t="s">
        <v>38</v>
      </c>
      <c r="B6" s="143"/>
      <c r="C6" s="143"/>
      <c r="D6" s="143"/>
      <c r="E6" s="143"/>
      <c r="F6" s="40"/>
      <c r="G6" s="40"/>
      <c r="H6" s="40"/>
      <c r="I6" s="40"/>
      <c r="J6" s="41"/>
    </row>
    <row r="7" spans="1:10" ht="17.25" x14ac:dyDescent="0.25">
      <c r="A7" s="144" t="s">
        <v>39</v>
      </c>
      <c r="B7" s="143"/>
      <c r="C7" s="143"/>
      <c r="D7" s="143"/>
      <c r="E7" s="143"/>
      <c r="F7" s="40"/>
      <c r="G7" s="40"/>
      <c r="H7" s="40"/>
      <c r="I7" s="40"/>
      <c r="J7" s="41"/>
    </row>
    <row r="8" spans="1:10" ht="17.25" x14ac:dyDescent="0.25">
      <c r="A8" s="144" t="s">
        <v>40</v>
      </c>
      <c r="B8" s="143"/>
      <c r="C8" s="143"/>
      <c r="D8" s="143"/>
      <c r="E8" s="143"/>
      <c r="F8" s="40"/>
      <c r="G8" s="40"/>
      <c r="H8" s="40"/>
      <c r="I8" s="40"/>
      <c r="J8" s="41"/>
    </row>
    <row r="9" spans="1:10" x14ac:dyDescent="0.25">
      <c r="A9" s="142"/>
      <c r="B9" s="143"/>
      <c r="C9" s="143"/>
      <c r="D9" s="143"/>
      <c r="E9" s="143"/>
      <c r="F9" s="40"/>
      <c r="G9" s="40"/>
      <c r="H9" s="40"/>
      <c r="I9" s="40"/>
      <c r="J9" s="41"/>
    </row>
    <row r="10" spans="1:10" ht="45" x14ac:dyDescent="0.25">
      <c r="A10" s="143"/>
      <c r="B10" s="145" t="s">
        <v>6</v>
      </c>
      <c r="C10" s="146" t="s">
        <v>26</v>
      </c>
      <c r="D10" s="146" t="s">
        <v>27</v>
      </c>
      <c r="E10" s="146" t="s">
        <v>28</v>
      </c>
      <c r="F10" s="43" t="s">
        <v>37</v>
      </c>
      <c r="G10" s="79"/>
      <c r="H10" s="80"/>
      <c r="I10" s="40"/>
      <c r="J10" s="41"/>
    </row>
    <row r="11" spans="1:10" x14ac:dyDescent="0.25">
      <c r="A11" s="40"/>
      <c r="B11" s="44" t="s">
        <v>31</v>
      </c>
      <c r="C11" s="45">
        <f>SUM(FigA!G9:'FigA'!J9)</f>
        <v>0</v>
      </c>
      <c r="D11" s="45">
        <f>SUM(FigA!K9:'FigA'!N9)</f>
        <v>0</v>
      </c>
      <c r="E11" s="45">
        <f>SUM(FigA!O9:'FigA'!R9)</f>
        <v>0</v>
      </c>
      <c r="F11" s="45">
        <f>FigA!S9</f>
        <v>0</v>
      </c>
      <c r="G11" s="81"/>
      <c r="H11" s="82"/>
      <c r="I11" s="40"/>
      <c r="J11" s="41"/>
    </row>
    <row r="12" spans="1:10" x14ac:dyDescent="0.25">
      <c r="A12" s="40"/>
      <c r="B12" s="44" t="s">
        <v>32</v>
      </c>
      <c r="C12" s="45">
        <f>SUM(FigB!G$9:'FigB'!J$9)</f>
        <v>0</v>
      </c>
      <c r="D12" s="45">
        <f>SUM(FigB!K$9:'FigB'!N$9)</f>
        <v>0</v>
      </c>
      <c r="E12" s="45">
        <f>SUM(FigB!Q$9:'FigB'!R$9)</f>
        <v>0</v>
      </c>
      <c r="F12" s="45">
        <f>FigB!S9</f>
        <v>0</v>
      </c>
      <c r="G12" s="81"/>
      <c r="H12" s="82"/>
      <c r="I12" s="40"/>
      <c r="J12" s="41"/>
    </row>
    <row r="13" spans="1:10" x14ac:dyDescent="0.25">
      <c r="A13" s="40"/>
      <c r="B13" s="44" t="s">
        <v>33</v>
      </c>
      <c r="C13" s="45">
        <f>SUM(FigC!H$9:'FigC'!K$9)</f>
        <v>0</v>
      </c>
      <c r="D13" s="45">
        <f>SUM(FigC!L$9:'FigC'!O$9)</f>
        <v>0</v>
      </c>
      <c r="E13" s="45">
        <f>SUM(FigC!P$9:'FigC'!S$9)</f>
        <v>0</v>
      </c>
      <c r="F13" s="45">
        <f>FigC!T9</f>
        <v>0</v>
      </c>
      <c r="G13" s="81"/>
      <c r="H13" s="82"/>
      <c r="I13" s="40"/>
      <c r="J13" s="41"/>
    </row>
    <row r="14" spans="1:10" x14ac:dyDescent="0.25">
      <c r="A14" s="40"/>
      <c r="B14" s="44" t="s">
        <v>34</v>
      </c>
      <c r="C14" s="45">
        <f>SUM(FigD!H$9:'FigD'!K$9)</f>
        <v>0</v>
      </c>
      <c r="D14" s="45">
        <f>SUM(FigD!L$9:'FigD'!O$9)</f>
        <v>0</v>
      </c>
      <c r="E14" s="45">
        <f>SUM(FigD!P$9:'FigD'!S$9)</f>
        <v>0</v>
      </c>
      <c r="F14" s="45">
        <f>FigD!T9</f>
        <v>0</v>
      </c>
      <c r="G14" s="81"/>
      <c r="H14" s="82"/>
      <c r="I14" s="40"/>
      <c r="J14" s="41"/>
    </row>
    <row r="15" spans="1:10" x14ac:dyDescent="0.25">
      <c r="A15" s="40"/>
      <c r="B15" s="44" t="s">
        <v>35</v>
      </c>
      <c r="C15" s="45">
        <f>SUM(FigE!H$9:'FigE'!K$9)</f>
        <v>0</v>
      </c>
      <c r="D15" s="45">
        <f>SUM(FigE!L$9:'FigE'!O$9)</f>
        <v>0</v>
      </c>
      <c r="E15" s="45">
        <f>SUM(FigE!P$9:'FigE'!S$9)</f>
        <v>0</v>
      </c>
      <c r="F15" s="45">
        <f>FigE!T9</f>
        <v>0</v>
      </c>
      <c r="G15" s="81"/>
      <c r="H15" s="82"/>
      <c r="I15" s="40"/>
      <c r="J15" s="41"/>
    </row>
    <row r="16" spans="1:10" x14ac:dyDescent="0.25">
      <c r="A16" s="40"/>
      <c r="B16" s="44" t="s">
        <v>36</v>
      </c>
      <c r="C16" s="45">
        <f>SUM(FigF!H$9:'FigF'!L$9)</f>
        <v>0</v>
      </c>
      <c r="D16" s="45">
        <f>SUM(FigF!M$9:'FigF'!Q$9)</f>
        <v>0</v>
      </c>
      <c r="E16" s="45">
        <f>SUM(FigF!R$9:'FigF'!V$9)</f>
        <v>0</v>
      </c>
      <c r="F16" s="45">
        <f>FigF!W9</f>
        <v>0</v>
      </c>
      <c r="G16" s="81"/>
      <c r="H16" s="82"/>
      <c r="I16" s="40"/>
      <c r="J16" s="41"/>
    </row>
    <row r="17" spans="1:10" x14ac:dyDescent="0.25">
      <c r="A17" s="40"/>
      <c r="B17" s="128"/>
      <c r="C17" s="46"/>
      <c r="D17" s="46"/>
      <c r="E17" s="46"/>
      <c r="F17" s="46"/>
      <c r="G17" s="40"/>
      <c r="H17" s="82"/>
      <c r="I17" s="40"/>
      <c r="J17" s="41"/>
    </row>
    <row r="18" spans="1:10" x14ac:dyDescent="0.25">
      <c r="A18" s="40"/>
      <c r="B18" s="129"/>
      <c r="C18" s="40"/>
      <c r="D18" s="40"/>
      <c r="E18" s="40"/>
      <c r="F18" s="40"/>
      <c r="G18" s="40"/>
      <c r="H18" s="82"/>
      <c r="I18" s="40"/>
      <c r="J18" s="41"/>
    </row>
    <row r="19" spans="1:10" x14ac:dyDescent="0.25">
      <c r="A19" s="40"/>
      <c r="B19" s="129"/>
      <c r="C19" s="40"/>
      <c r="D19" s="40"/>
      <c r="E19" s="40"/>
      <c r="F19" s="40"/>
      <c r="G19" s="40"/>
      <c r="H19" s="82"/>
      <c r="I19" s="40"/>
      <c r="J19" s="41"/>
    </row>
    <row r="20" spans="1:10" x14ac:dyDescent="0.25">
      <c r="A20" s="40"/>
      <c r="B20" s="129"/>
      <c r="C20" s="40"/>
      <c r="D20" s="40"/>
      <c r="E20" s="40"/>
      <c r="F20" s="40"/>
      <c r="G20" s="40"/>
      <c r="H20" s="82"/>
      <c r="I20" s="40"/>
      <c r="J20" s="41"/>
    </row>
    <row r="21" spans="1:10" x14ac:dyDescent="0.25">
      <c r="A21" s="40"/>
      <c r="B21" s="129"/>
      <c r="C21" s="40"/>
      <c r="D21" s="40"/>
      <c r="E21" s="40"/>
      <c r="F21" s="40"/>
      <c r="G21" s="40"/>
      <c r="H21" s="82"/>
      <c r="I21" s="40"/>
      <c r="J21" s="41"/>
    </row>
    <row r="22" spans="1:10" x14ac:dyDescent="0.25">
      <c r="A22" s="40"/>
      <c r="B22" s="129"/>
      <c r="C22" s="40"/>
      <c r="D22" s="40"/>
      <c r="E22" s="40"/>
      <c r="F22" s="40"/>
      <c r="G22" s="40"/>
      <c r="H22" s="82"/>
      <c r="I22" s="40"/>
      <c r="J22" s="41"/>
    </row>
    <row r="23" spans="1:10" x14ac:dyDescent="0.25">
      <c r="A23" s="40"/>
      <c r="B23" s="129"/>
      <c r="C23" s="40"/>
      <c r="D23" s="40"/>
      <c r="E23" s="40"/>
      <c r="F23" s="40"/>
      <c r="G23" s="40"/>
      <c r="H23" s="82"/>
      <c r="I23" s="40"/>
      <c r="J23" s="41"/>
    </row>
    <row r="24" spans="1:10" x14ac:dyDescent="0.25">
      <c r="A24" s="40"/>
      <c r="B24" s="129"/>
      <c r="C24" s="40"/>
      <c r="D24" s="40"/>
      <c r="E24" s="40"/>
      <c r="F24" s="40"/>
      <c r="G24" s="40"/>
      <c r="H24" s="82"/>
      <c r="I24" s="40"/>
      <c r="J24" s="41"/>
    </row>
    <row r="25" spans="1:10" x14ac:dyDescent="0.25">
      <c r="A25" s="40"/>
      <c r="B25" s="129"/>
      <c r="C25" s="40"/>
      <c r="D25" s="40"/>
      <c r="E25" s="40"/>
      <c r="F25" s="40"/>
      <c r="G25" s="40"/>
      <c r="H25" s="82"/>
      <c r="I25" s="40"/>
      <c r="J25" s="41"/>
    </row>
    <row r="26" spans="1:10" x14ac:dyDescent="0.25">
      <c r="A26" s="40"/>
      <c r="B26" s="129"/>
      <c r="C26" s="40"/>
      <c r="D26" s="40"/>
      <c r="E26" s="40"/>
      <c r="F26" s="40"/>
      <c r="G26" s="40"/>
      <c r="H26" s="82"/>
      <c r="I26" s="40"/>
      <c r="J26" s="41"/>
    </row>
    <row r="27" spans="1:10" x14ac:dyDescent="0.25">
      <c r="A27" s="40"/>
      <c r="B27" s="129"/>
      <c r="C27" s="40"/>
      <c r="D27" s="40"/>
      <c r="E27" s="40"/>
      <c r="F27" s="40"/>
      <c r="G27" s="40"/>
      <c r="H27" s="82"/>
      <c r="I27" s="40"/>
      <c r="J27" s="41"/>
    </row>
    <row r="28" spans="1:10" x14ac:dyDescent="0.25">
      <c r="A28" s="40"/>
      <c r="B28" s="129"/>
      <c r="C28" s="40"/>
      <c r="D28" s="40"/>
      <c r="E28" s="40"/>
      <c r="F28" s="40"/>
      <c r="G28" s="40"/>
      <c r="H28" s="82"/>
      <c r="I28" s="40"/>
      <c r="J28" s="41"/>
    </row>
    <row r="29" spans="1:10" x14ac:dyDescent="0.25">
      <c r="A29" s="40"/>
      <c r="B29" s="129"/>
      <c r="C29" s="40"/>
      <c r="D29" s="40"/>
      <c r="E29" s="40"/>
      <c r="F29" s="40"/>
      <c r="G29" s="40"/>
      <c r="H29" s="82"/>
      <c r="I29" s="40"/>
      <c r="J29" s="41"/>
    </row>
    <row r="30" spans="1:10" x14ac:dyDescent="0.25">
      <c r="A30" s="40"/>
      <c r="B30" s="129"/>
      <c r="C30" s="40"/>
      <c r="D30" s="40"/>
      <c r="E30" s="40"/>
      <c r="F30" s="40"/>
      <c r="G30" s="40"/>
      <c r="H30" s="82"/>
      <c r="I30" s="40"/>
      <c r="J30" s="41"/>
    </row>
    <row r="31" spans="1:10" x14ac:dyDescent="0.25">
      <c r="A31" s="40"/>
      <c r="B31" s="129"/>
      <c r="C31" s="40"/>
      <c r="D31" s="40"/>
      <c r="E31" s="40"/>
      <c r="F31" s="40"/>
      <c r="G31" s="40"/>
      <c r="H31" s="82"/>
      <c r="I31" s="40"/>
      <c r="J31" s="41"/>
    </row>
    <row r="32" spans="1:10" x14ac:dyDescent="0.25">
      <c r="A32" s="40"/>
      <c r="B32" s="129"/>
      <c r="C32" s="40"/>
      <c r="D32" s="40"/>
      <c r="E32" s="40"/>
      <c r="F32" s="40"/>
      <c r="G32" s="40"/>
      <c r="H32" s="82"/>
      <c r="I32" s="40"/>
      <c r="J32" s="41"/>
    </row>
    <row r="33" spans="1:10" x14ac:dyDescent="0.25">
      <c r="A33" s="40"/>
      <c r="B33" s="129"/>
      <c r="C33" s="40"/>
      <c r="D33" s="40"/>
      <c r="E33" s="40"/>
      <c r="F33" s="40"/>
      <c r="G33" s="40"/>
      <c r="H33" s="82"/>
      <c r="I33" s="40"/>
      <c r="J33" s="41"/>
    </row>
    <row r="34" spans="1:10" x14ac:dyDescent="0.25">
      <c r="A34" s="40"/>
      <c r="B34" s="129"/>
      <c r="C34" s="40"/>
      <c r="D34" s="40"/>
      <c r="E34" s="130"/>
      <c r="F34" s="130"/>
      <c r="G34" s="40"/>
      <c r="H34" s="82"/>
      <c r="I34" s="40"/>
      <c r="J34" s="41"/>
    </row>
    <row r="35" spans="1:10" x14ac:dyDescent="0.25">
      <c r="A35" s="40"/>
      <c r="B35" s="40"/>
      <c r="C35" s="40"/>
      <c r="D35" s="131"/>
      <c r="E35" s="45" t="s">
        <v>57</v>
      </c>
      <c r="F35" s="155">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4</v>
      </c>
      <c r="C46" s="40"/>
      <c r="D46" s="40"/>
      <c r="E46" s="40"/>
      <c r="F46" s="40" t="s">
        <v>7</v>
      </c>
      <c r="G46" s="40"/>
      <c r="H46" s="40"/>
      <c r="I46" s="40"/>
      <c r="J46" s="41"/>
    </row>
    <row r="47" spans="1:10" ht="15.75" thickBot="1" x14ac:dyDescent="0.3">
      <c r="A47" s="39"/>
      <c r="B47" s="240" t="str">
        <f>IF(ISBLANK(Résultats!C4),"",Résultats!C4)</f>
        <v/>
      </c>
      <c r="C47" s="241"/>
      <c r="D47" s="242"/>
      <c r="E47" s="40"/>
      <c r="F47" s="231"/>
      <c r="G47" s="232"/>
      <c r="H47" s="233"/>
      <c r="I47" s="40"/>
      <c r="J47" s="41"/>
    </row>
    <row r="48" spans="1:10" x14ac:dyDescent="0.25">
      <c r="A48" s="39"/>
      <c r="B48" s="40"/>
      <c r="C48" s="40"/>
      <c r="D48" s="40"/>
      <c r="E48" s="40"/>
      <c r="F48" s="234"/>
      <c r="G48" s="235"/>
      <c r="H48" s="236"/>
      <c r="I48" s="40"/>
      <c r="J48" s="41"/>
    </row>
    <row r="49" spans="1:10" x14ac:dyDescent="0.25">
      <c r="A49" s="39"/>
      <c r="B49" s="40"/>
      <c r="C49" s="40"/>
      <c r="D49" s="40"/>
      <c r="E49" s="40"/>
      <c r="F49" s="234"/>
      <c r="G49" s="235"/>
      <c r="H49" s="236"/>
      <c r="I49" s="40"/>
      <c r="J49" s="41"/>
    </row>
    <row r="50" spans="1:10" x14ac:dyDescent="0.25">
      <c r="A50" s="39"/>
      <c r="B50" s="40"/>
      <c r="C50" s="40"/>
      <c r="D50" s="40"/>
      <c r="E50" s="40"/>
      <c r="F50" s="234"/>
      <c r="G50" s="235"/>
      <c r="H50" s="236"/>
      <c r="I50" s="40"/>
      <c r="J50" s="41"/>
    </row>
    <row r="51" spans="1:10" ht="15.75" thickBot="1" x14ac:dyDescent="0.3">
      <c r="A51" s="39"/>
      <c r="B51" s="40"/>
      <c r="C51" s="40"/>
      <c r="D51" s="40"/>
      <c r="E51" s="40"/>
      <c r="F51" s="237"/>
      <c r="G51" s="238"/>
      <c r="H51" s="239"/>
      <c r="I51" s="40"/>
      <c r="J51" s="41"/>
    </row>
    <row r="52" spans="1:10" ht="15.75" thickBot="1" x14ac:dyDescent="0.3">
      <c r="A52" s="72" t="s">
        <v>20</v>
      </c>
      <c r="B52" s="47"/>
      <c r="C52" s="47"/>
      <c r="D52" s="47"/>
      <c r="E52" s="47"/>
      <c r="F52" s="47"/>
      <c r="G52" s="47"/>
      <c r="H52" s="47"/>
      <c r="I52" s="47"/>
      <c r="J52" s="48"/>
    </row>
  </sheetData>
  <sheetProtection algorithmName="SHA-512" hashValue="3XGGkJuAwPdwXVS5C2j8GrpQYpmhjnjGtep8RXyL9DnNWNF2DCTe6+xx+WWHkZGEsoWvB6wdGDwWaL/DzMEWFQ==" saltValue="81IzjLvgVaptwtIQvAnyr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A35E-8D35-4031-BA82-FAAB180CDC55}">
  <dimension ref="A1:J52"/>
  <sheetViews>
    <sheetView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3" t="s">
        <v>53</v>
      </c>
      <c r="B1" s="244"/>
      <c r="C1" s="244"/>
      <c r="D1" s="244"/>
      <c r="E1" s="244"/>
      <c r="F1" s="244"/>
      <c r="G1" s="244"/>
      <c r="H1" s="244"/>
      <c r="I1" s="244"/>
      <c r="J1" s="245"/>
    </row>
    <row r="2" spans="1:10" ht="15.75" thickBot="1" x14ac:dyDescent="0.3">
      <c r="A2" s="6" t="s">
        <v>1</v>
      </c>
      <c r="B2" s="246" t="str">
        <f>IF(ISBLANK(Résultats!A16),"",Résultats!A16)</f>
        <v/>
      </c>
      <c r="C2" s="250"/>
      <c r="D2" s="250"/>
      <c r="E2" s="250"/>
      <c r="F2" s="247"/>
      <c r="G2" s="7" t="s">
        <v>2</v>
      </c>
      <c r="H2" s="7"/>
      <c r="I2" s="246" t="str">
        <f>IF(ISBLANK(Résultats!D16),"",Résultats!D16)</f>
        <v/>
      </c>
      <c r="J2" s="247"/>
    </row>
    <row r="3" spans="1:10" ht="15.75" thickBot="1" x14ac:dyDescent="0.3">
      <c r="A3" s="6" t="s">
        <v>3</v>
      </c>
      <c r="B3" s="7"/>
      <c r="C3" s="246" t="str">
        <f>IF(ISBLANK(Résultats!G16),"",Résultats!G16)</f>
        <v/>
      </c>
      <c r="D3" s="250"/>
      <c r="E3" s="250"/>
      <c r="F3" s="247"/>
      <c r="G3" s="251" t="s">
        <v>19</v>
      </c>
      <c r="H3" s="252"/>
      <c r="I3" s="248" t="str">
        <f>IF(ISBLANK(Résultats!F16),"","moins de 21ans")</f>
        <v/>
      </c>
      <c r="J3" s="249"/>
    </row>
    <row r="4" spans="1:10" ht="15.75" thickBot="1" x14ac:dyDescent="0.3">
      <c r="A4" s="6" t="s">
        <v>5</v>
      </c>
      <c r="B4" s="7"/>
      <c r="C4" s="246" t="str">
        <f>IF(ISBLANK(Résultats!C2),"",(Résultats!C2))</f>
        <v/>
      </c>
      <c r="D4" s="250"/>
      <c r="E4" s="250"/>
      <c r="F4" s="247"/>
      <c r="G4" s="7" t="s">
        <v>11</v>
      </c>
      <c r="H4" s="7"/>
      <c r="I4" s="248" t="str">
        <f>IF(ISBLANK(Résultats!J2),"",Résultats!J2)</f>
        <v/>
      </c>
      <c r="J4" s="249"/>
    </row>
    <row r="5" spans="1:10" x14ac:dyDescent="0.25">
      <c r="A5" s="6" t="s">
        <v>0</v>
      </c>
      <c r="B5" s="7"/>
      <c r="C5" s="7"/>
      <c r="D5" s="7"/>
      <c r="E5" s="7"/>
      <c r="F5" s="7"/>
      <c r="G5" s="7"/>
      <c r="H5" s="7"/>
      <c r="I5" s="49"/>
      <c r="J5" s="8"/>
    </row>
    <row r="6" spans="1:10" ht="17.25" x14ac:dyDescent="0.25">
      <c r="A6" s="112" t="s">
        <v>38</v>
      </c>
      <c r="B6" s="7"/>
      <c r="C6" s="7"/>
      <c r="D6" s="7"/>
      <c r="E6" s="7"/>
      <c r="F6" s="7"/>
      <c r="G6" s="7"/>
      <c r="H6" s="7"/>
      <c r="I6" s="7"/>
      <c r="J6" s="8"/>
    </row>
    <row r="7" spans="1:10" ht="17.25" x14ac:dyDescent="0.25">
      <c r="A7" s="112" t="s">
        <v>39</v>
      </c>
      <c r="B7" s="7"/>
      <c r="C7" s="7"/>
      <c r="D7" s="7"/>
      <c r="E7" s="7"/>
      <c r="F7" s="7"/>
      <c r="G7" s="7"/>
      <c r="H7" s="7"/>
      <c r="I7" s="7"/>
      <c r="J7" s="8"/>
    </row>
    <row r="8" spans="1:10" ht="17.25" x14ac:dyDescent="0.25">
      <c r="A8" s="112" t="s">
        <v>40</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6</v>
      </c>
      <c r="C10" s="10" t="s">
        <v>26</v>
      </c>
      <c r="D10" s="10" t="s">
        <v>27</v>
      </c>
      <c r="E10" s="10" t="s">
        <v>28</v>
      </c>
      <c r="F10" s="11" t="s">
        <v>37</v>
      </c>
      <c r="G10" s="76"/>
      <c r="H10" s="77"/>
      <c r="I10" s="7"/>
      <c r="J10" s="8"/>
    </row>
    <row r="11" spans="1:10" x14ac:dyDescent="0.25">
      <c r="A11" s="7"/>
      <c r="B11" s="12" t="s">
        <v>31</v>
      </c>
      <c r="C11" s="13">
        <f>SUM(FigA!G10:'FigA'!J10)</f>
        <v>0</v>
      </c>
      <c r="D11" s="13">
        <f>SUM(FigA!K10:'FigA'!N10)</f>
        <v>0</v>
      </c>
      <c r="E11" s="13">
        <f>SUM(FigA!O10:'FigA'!R10)</f>
        <v>0</v>
      </c>
      <c r="F11" s="13">
        <f>FigA!S10</f>
        <v>0</v>
      </c>
      <c r="G11" s="58"/>
      <c r="H11" s="78"/>
      <c r="I11" s="7"/>
      <c r="J11" s="8"/>
    </row>
    <row r="12" spans="1:10" x14ac:dyDescent="0.25">
      <c r="A12" s="7"/>
      <c r="B12" s="12" t="s">
        <v>32</v>
      </c>
      <c r="C12" s="13">
        <f>SUM(FigB!G$10:'FigB'!J$10)</f>
        <v>0</v>
      </c>
      <c r="D12" s="13">
        <f>SUM(FigB!K$10:'FigB'!N$10)</f>
        <v>0</v>
      </c>
      <c r="E12" s="13">
        <f>SUM(FigB!Q$10:'FigB'!R$10)</f>
        <v>0</v>
      </c>
      <c r="F12" s="13">
        <f>FigB!S10</f>
        <v>0</v>
      </c>
      <c r="G12" s="58"/>
      <c r="H12" s="78"/>
      <c r="I12" s="7"/>
      <c r="J12" s="8"/>
    </row>
    <row r="13" spans="1:10" x14ac:dyDescent="0.25">
      <c r="A13" s="7"/>
      <c r="B13" s="12" t="s">
        <v>33</v>
      </c>
      <c r="C13" s="13">
        <f>SUM(FigC!H$10:'FigC'!K$10)</f>
        <v>0</v>
      </c>
      <c r="D13" s="13">
        <f>SUM(FigC!L$10:'FigC'!O$10)</f>
        <v>0</v>
      </c>
      <c r="E13" s="13">
        <f>SUM(FigC!P$10:'FigC'!S$10)</f>
        <v>0</v>
      </c>
      <c r="F13" s="13">
        <f>FigC!T10</f>
        <v>0</v>
      </c>
      <c r="G13" s="58"/>
      <c r="H13" s="78"/>
      <c r="I13" s="7"/>
      <c r="J13" s="8"/>
    </row>
    <row r="14" spans="1:10" x14ac:dyDescent="0.25">
      <c r="A14" s="7"/>
      <c r="B14" s="12" t="s">
        <v>34</v>
      </c>
      <c r="C14" s="13">
        <f>SUM(FigD!H$10:'FigD'!K$10)</f>
        <v>0</v>
      </c>
      <c r="D14" s="13">
        <f>SUM(FigD!L$10:'FigD'!O$10)</f>
        <v>0</v>
      </c>
      <c r="E14" s="13">
        <f>SUM(FigD!P$10:'FigD'!S$10)</f>
        <v>0</v>
      </c>
      <c r="F14" s="13">
        <f>FigD!T10</f>
        <v>0</v>
      </c>
      <c r="G14" s="58"/>
      <c r="H14" s="78"/>
      <c r="I14" s="7"/>
      <c r="J14" s="8"/>
    </row>
    <row r="15" spans="1:10" x14ac:dyDescent="0.25">
      <c r="A15" s="7"/>
      <c r="B15" s="12" t="s">
        <v>35</v>
      </c>
      <c r="C15" s="13">
        <f>SUM(FigE!H$10:'FigE'!K$10)</f>
        <v>0</v>
      </c>
      <c r="D15" s="13">
        <f>SUM(FigE!L$10:'FigE'!O$10)</f>
        <v>0</v>
      </c>
      <c r="E15" s="13">
        <f>SUM(FigE!P$10:'FigE'!S$10)</f>
        <v>0</v>
      </c>
      <c r="F15" s="13">
        <f>FigE!T10</f>
        <v>0</v>
      </c>
      <c r="G15" s="58"/>
      <c r="H15" s="78"/>
      <c r="I15" s="7"/>
      <c r="J15" s="8"/>
    </row>
    <row r="16" spans="1:10" x14ac:dyDescent="0.25">
      <c r="A16" s="7"/>
      <c r="B16" s="12" t="s">
        <v>36</v>
      </c>
      <c r="C16" s="13">
        <f>SUM(FigF!H$10:'FigF'!L$10)</f>
        <v>0</v>
      </c>
      <c r="D16" s="13">
        <f>SUM(FigF!M$10:'FigF'!Q$10)</f>
        <v>0</v>
      </c>
      <c r="E16" s="13">
        <f>SUM(FigF!R$10:'FigF'!V$10)</f>
        <v>0</v>
      </c>
      <c r="F16" s="13">
        <f>FigF!W10</f>
        <v>0</v>
      </c>
      <c r="G16" s="58"/>
      <c r="H16" s="78"/>
      <c r="I16" s="7"/>
      <c r="J16" s="8"/>
    </row>
    <row r="17" spans="1:10" x14ac:dyDescent="0.25">
      <c r="A17" s="7"/>
      <c r="B17" s="132"/>
      <c r="C17" s="14"/>
      <c r="D17" s="14"/>
      <c r="E17" s="14"/>
      <c r="F17" s="14"/>
      <c r="G17" s="7"/>
      <c r="H17" s="78"/>
      <c r="I17" s="7"/>
      <c r="J17" s="8"/>
    </row>
    <row r="18" spans="1:10" x14ac:dyDescent="0.25">
      <c r="A18" s="7"/>
      <c r="B18" s="118"/>
      <c r="C18" s="7"/>
      <c r="D18" s="7"/>
      <c r="E18" s="7"/>
      <c r="F18" s="7"/>
      <c r="G18" s="7"/>
      <c r="H18" s="78"/>
      <c r="I18" s="7"/>
      <c r="J18" s="8"/>
    </row>
    <row r="19" spans="1:10" x14ac:dyDescent="0.25">
      <c r="A19" s="7"/>
      <c r="B19" s="118"/>
      <c r="C19" s="7"/>
      <c r="D19" s="7"/>
      <c r="E19" s="7"/>
      <c r="F19" s="7"/>
      <c r="G19" s="7"/>
      <c r="H19" s="78"/>
      <c r="I19" s="7"/>
      <c r="J19" s="8"/>
    </row>
    <row r="20" spans="1:10" x14ac:dyDescent="0.25">
      <c r="A20" s="7"/>
      <c r="B20" s="118"/>
      <c r="C20" s="7"/>
      <c r="D20" s="7"/>
      <c r="E20" s="7"/>
      <c r="F20" s="7"/>
      <c r="G20" s="7"/>
      <c r="H20" s="78"/>
      <c r="I20" s="7"/>
      <c r="J20" s="8"/>
    </row>
    <row r="21" spans="1:10" x14ac:dyDescent="0.25">
      <c r="A21" s="7"/>
      <c r="B21" s="118"/>
      <c r="C21" s="7"/>
      <c r="D21" s="7"/>
      <c r="E21" s="7"/>
      <c r="F21" s="7"/>
      <c r="G21" s="7"/>
      <c r="H21" s="78"/>
      <c r="I21" s="7"/>
      <c r="J21" s="8"/>
    </row>
    <row r="22" spans="1:10" x14ac:dyDescent="0.25">
      <c r="A22" s="7"/>
      <c r="B22" s="118"/>
      <c r="C22" s="7"/>
      <c r="D22" s="7"/>
      <c r="E22" s="7"/>
      <c r="F22" s="7"/>
      <c r="G22" s="7"/>
      <c r="H22" s="78"/>
      <c r="I22" s="7"/>
      <c r="J22" s="8"/>
    </row>
    <row r="23" spans="1:10" x14ac:dyDescent="0.25">
      <c r="A23" s="7"/>
      <c r="B23" s="118"/>
      <c r="C23" s="7"/>
      <c r="D23" s="7"/>
      <c r="E23" s="7"/>
      <c r="F23" s="7"/>
      <c r="G23" s="7"/>
      <c r="H23" s="78"/>
      <c r="I23" s="7"/>
      <c r="J23" s="8"/>
    </row>
    <row r="24" spans="1:10" x14ac:dyDescent="0.25">
      <c r="A24" s="7"/>
      <c r="B24" s="118"/>
      <c r="C24" s="7"/>
      <c r="D24" s="7"/>
      <c r="E24" s="7"/>
      <c r="F24" s="7"/>
      <c r="G24" s="7"/>
      <c r="H24" s="78"/>
      <c r="I24" s="7"/>
      <c r="J24" s="8"/>
    </row>
    <row r="25" spans="1:10" x14ac:dyDescent="0.25">
      <c r="A25" s="7"/>
      <c r="B25" s="118"/>
      <c r="C25" s="7"/>
      <c r="D25" s="7"/>
      <c r="E25" s="7"/>
      <c r="F25" s="7"/>
      <c r="G25" s="7"/>
      <c r="H25" s="78"/>
      <c r="I25" s="7"/>
      <c r="J25" s="8"/>
    </row>
    <row r="26" spans="1:10" x14ac:dyDescent="0.25">
      <c r="A26" s="7"/>
      <c r="B26" s="118"/>
      <c r="C26" s="7"/>
      <c r="D26" s="7"/>
      <c r="E26" s="7"/>
      <c r="F26" s="7"/>
      <c r="G26" s="7"/>
      <c r="H26" s="78"/>
      <c r="I26" s="7"/>
      <c r="J26" s="8"/>
    </row>
    <row r="27" spans="1:10" x14ac:dyDescent="0.25">
      <c r="A27" s="7"/>
      <c r="B27" s="118"/>
      <c r="C27" s="7"/>
      <c r="D27" s="7"/>
      <c r="E27" s="7"/>
      <c r="F27" s="7"/>
      <c r="G27" s="7"/>
      <c r="H27" s="78"/>
      <c r="I27" s="7"/>
      <c r="J27" s="8"/>
    </row>
    <row r="28" spans="1:10" x14ac:dyDescent="0.25">
      <c r="A28" s="7"/>
      <c r="B28" s="118"/>
      <c r="C28" s="7"/>
      <c r="D28" s="7"/>
      <c r="E28" s="7"/>
      <c r="F28" s="7"/>
      <c r="G28" s="7"/>
      <c r="H28" s="78"/>
      <c r="I28" s="7"/>
      <c r="J28" s="8"/>
    </row>
    <row r="29" spans="1:10" x14ac:dyDescent="0.25">
      <c r="A29" s="7"/>
      <c r="B29" s="118"/>
      <c r="C29" s="7"/>
      <c r="D29" s="7"/>
      <c r="E29" s="7"/>
      <c r="F29" s="7"/>
      <c r="G29" s="7"/>
      <c r="H29" s="78"/>
      <c r="I29" s="7"/>
      <c r="J29" s="8"/>
    </row>
    <row r="30" spans="1:10" x14ac:dyDescent="0.25">
      <c r="A30" s="7"/>
      <c r="B30" s="118"/>
      <c r="C30" s="7"/>
      <c r="D30" s="7"/>
      <c r="E30" s="7"/>
      <c r="F30" s="7"/>
      <c r="G30" s="7"/>
      <c r="H30" s="78"/>
      <c r="I30" s="7"/>
      <c r="J30" s="8"/>
    </row>
    <row r="31" spans="1:10" x14ac:dyDescent="0.25">
      <c r="A31" s="7"/>
      <c r="B31" s="118"/>
      <c r="C31" s="7"/>
      <c r="D31" s="7"/>
      <c r="E31" s="7"/>
      <c r="F31" s="7"/>
      <c r="G31" s="7"/>
      <c r="H31" s="78"/>
      <c r="I31" s="7"/>
      <c r="J31" s="8"/>
    </row>
    <row r="32" spans="1:10" x14ac:dyDescent="0.25">
      <c r="A32" s="7"/>
      <c r="B32" s="118"/>
      <c r="C32" s="7"/>
      <c r="D32" s="7"/>
      <c r="E32" s="7"/>
      <c r="F32" s="7"/>
      <c r="G32" s="7"/>
      <c r="H32" s="78"/>
      <c r="I32" s="7"/>
      <c r="J32" s="8"/>
    </row>
    <row r="33" spans="1:10" x14ac:dyDescent="0.25">
      <c r="A33" s="7"/>
      <c r="B33" s="118"/>
      <c r="C33" s="7"/>
      <c r="D33" s="7"/>
      <c r="E33" s="7"/>
      <c r="F33" s="7"/>
      <c r="G33" s="7"/>
      <c r="H33" s="78"/>
      <c r="I33" s="7"/>
      <c r="J33" s="8"/>
    </row>
    <row r="34" spans="1:10" x14ac:dyDescent="0.25">
      <c r="A34" s="7"/>
      <c r="B34" s="118"/>
      <c r="C34" s="7"/>
      <c r="D34" s="7"/>
      <c r="E34" s="119"/>
      <c r="F34" s="119"/>
      <c r="G34" s="7"/>
      <c r="H34" s="78"/>
      <c r="I34" s="7"/>
      <c r="J34" s="8"/>
    </row>
    <row r="35" spans="1:10" x14ac:dyDescent="0.25">
      <c r="A35" s="7"/>
      <c r="B35" s="7"/>
      <c r="C35" s="7"/>
      <c r="D35" s="59"/>
      <c r="E35" s="13" t="s">
        <v>57</v>
      </c>
      <c r="F35" s="154">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4</v>
      </c>
      <c r="C46" s="7"/>
      <c r="D46" s="7"/>
      <c r="E46" s="7"/>
      <c r="F46" s="7" t="s">
        <v>7</v>
      </c>
      <c r="G46" s="7"/>
      <c r="H46" s="7"/>
      <c r="I46" s="7"/>
      <c r="J46" s="8"/>
    </row>
    <row r="47" spans="1:10" ht="15.75" thickBot="1" x14ac:dyDescent="0.3">
      <c r="A47" s="6"/>
      <c r="B47" s="240" t="str">
        <f>IF(ISBLANK(Résultats!C4),"",Résultats!C4)</f>
        <v/>
      </c>
      <c r="C47" s="241"/>
      <c r="D47" s="242"/>
      <c r="E47" s="7"/>
      <c r="F47" s="231"/>
      <c r="G47" s="232"/>
      <c r="H47" s="233"/>
      <c r="I47" s="7"/>
      <c r="J47" s="8"/>
    </row>
    <row r="48" spans="1:10" x14ac:dyDescent="0.25">
      <c r="A48" s="6"/>
      <c r="B48" s="7"/>
      <c r="C48" s="7"/>
      <c r="D48" s="7"/>
      <c r="E48" s="7"/>
      <c r="F48" s="234"/>
      <c r="G48" s="235"/>
      <c r="H48" s="236"/>
      <c r="I48" s="7"/>
      <c r="J48" s="8"/>
    </row>
    <row r="49" spans="1:10" x14ac:dyDescent="0.25">
      <c r="A49" s="6"/>
      <c r="B49" s="7"/>
      <c r="C49" s="7"/>
      <c r="D49" s="7"/>
      <c r="E49" s="7"/>
      <c r="F49" s="234"/>
      <c r="G49" s="235"/>
      <c r="H49" s="236"/>
      <c r="I49" s="7"/>
      <c r="J49" s="8"/>
    </row>
    <row r="50" spans="1:10" x14ac:dyDescent="0.25">
      <c r="A50" s="6"/>
      <c r="B50" s="7"/>
      <c r="C50" s="7"/>
      <c r="D50" s="7"/>
      <c r="E50" s="7"/>
      <c r="F50" s="234"/>
      <c r="G50" s="235"/>
      <c r="H50" s="236"/>
      <c r="I50" s="7"/>
      <c r="J50" s="8"/>
    </row>
    <row r="51" spans="1:10" ht="15.75" thickBot="1" x14ac:dyDescent="0.3">
      <c r="A51" s="6"/>
      <c r="B51" s="7"/>
      <c r="C51" s="7"/>
      <c r="D51" s="7"/>
      <c r="E51" s="7"/>
      <c r="F51" s="237"/>
      <c r="G51" s="238"/>
      <c r="H51" s="239"/>
      <c r="I51" s="7"/>
      <c r="J51" s="8"/>
    </row>
    <row r="52" spans="1:10" ht="15.75" thickBot="1" x14ac:dyDescent="0.3">
      <c r="A52" s="71" t="s">
        <v>20</v>
      </c>
      <c r="B52" s="15"/>
      <c r="C52" s="15"/>
      <c r="D52" s="15"/>
      <c r="E52" s="15"/>
      <c r="F52" s="15"/>
      <c r="G52" s="15"/>
      <c r="H52" s="15"/>
      <c r="I52" s="15"/>
      <c r="J52" s="16"/>
    </row>
  </sheetData>
  <sheetProtection algorithmName="SHA-512" hashValue="ZYtPalIAu0XeDbrqbVSfEXS8tVdyh3RtZPm/elnn0yfqYrP6Ul9HssYWZzgXpxQZXebAP4xNp5LJfP0sZHfNew==" saltValue="X85mlBbuU2jtYaj4WH66i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AAC3-6E00-43BB-9455-014D1B23FC64}">
  <sheetPr>
    <tabColor rgb="FFFFFF00"/>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3" t="s">
        <v>53</v>
      </c>
      <c r="B1" s="254"/>
      <c r="C1" s="254"/>
      <c r="D1" s="254"/>
      <c r="E1" s="254"/>
      <c r="F1" s="254"/>
      <c r="G1" s="254"/>
      <c r="H1" s="254"/>
      <c r="I1" s="254"/>
      <c r="J1" s="255"/>
    </row>
    <row r="2" spans="1:10" ht="15.75" thickBot="1" x14ac:dyDescent="0.3">
      <c r="A2" s="17" t="s">
        <v>1</v>
      </c>
      <c r="B2" s="246" t="str">
        <f>IF(ISBLANK(Résultats!A17),"",Résultats!A17)</f>
        <v/>
      </c>
      <c r="C2" s="250"/>
      <c r="D2" s="250"/>
      <c r="E2" s="250"/>
      <c r="F2" s="247"/>
      <c r="G2" s="18" t="s">
        <v>2</v>
      </c>
      <c r="H2" s="18"/>
      <c r="I2" s="246" t="str">
        <f>IF(ISBLANK(Résultats!D17),"",Résultats!D17)</f>
        <v/>
      </c>
      <c r="J2" s="247"/>
    </row>
    <row r="3" spans="1:10" ht="15.75" thickBot="1" x14ac:dyDescent="0.3">
      <c r="A3" s="17" t="s">
        <v>3</v>
      </c>
      <c r="B3" s="18"/>
      <c r="C3" s="246" t="str">
        <f>IF(ISBLANK(Résultats!G17),"",Résultats!G17)</f>
        <v/>
      </c>
      <c r="D3" s="250"/>
      <c r="E3" s="250"/>
      <c r="F3" s="247"/>
      <c r="G3" s="256" t="s">
        <v>19</v>
      </c>
      <c r="H3" s="257"/>
      <c r="I3" s="248" t="str">
        <f>IF(ISBLANK(Résultats!F17),"","moins de 21ans")</f>
        <v/>
      </c>
      <c r="J3" s="249"/>
    </row>
    <row r="4" spans="1:10" ht="15.75" thickBot="1" x14ac:dyDescent="0.3">
      <c r="A4" s="17" t="s">
        <v>5</v>
      </c>
      <c r="B4" s="18"/>
      <c r="C4" s="246" t="str">
        <f>IF(ISBLANK(Résultats!C2),"",(Résultats!C2))</f>
        <v/>
      </c>
      <c r="D4" s="250"/>
      <c r="E4" s="250"/>
      <c r="F4" s="247"/>
      <c r="G4" s="18" t="s">
        <v>11</v>
      </c>
      <c r="H4" s="18"/>
      <c r="I4" s="248" t="str">
        <f>IF(ISBLANK(Résultats!J2),"",Résultats!J2)</f>
        <v/>
      </c>
      <c r="J4" s="249"/>
    </row>
    <row r="5" spans="1:10" x14ac:dyDescent="0.25">
      <c r="A5" s="137" t="s">
        <v>0</v>
      </c>
      <c r="B5" s="138"/>
      <c r="C5" s="138"/>
      <c r="D5" s="138"/>
      <c r="E5" s="138"/>
      <c r="F5" s="18"/>
      <c r="G5" s="18"/>
      <c r="H5" s="18"/>
      <c r="I5" s="52"/>
      <c r="J5" s="19"/>
    </row>
    <row r="6" spans="1:10" ht="17.25" x14ac:dyDescent="0.25">
      <c r="A6" s="139" t="s">
        <v>38</v>
      </c>
      <c r="B6" s="138"/>
      <c r="C6" s="138"/>
      <c r="D6" s="138"/>
      <c r="E6" s="138"/>
      <c r="F6" s="18"/>
      <c r="G6" s="18"/>
      <c r="H6" s="18"/>
      <c r="I6" s="18"/>
      <c r="J6" s="19"/>
    </row>
    <row r="7" spans="1:10" ht="17.25" x14ac:dyDescent="0.25">
      <c r="A7" s="139" t="s">
        <v>39</v>
      </c>
      <c r="B7" s="138"/>
      <c r="C7" s="138"/>
      <c r="D7" s="138"/>
      <c r="E7" s="138"/>
      <c r="F7" s="18"/>
      <c r="G7" s="18"/>
      <c r="H7" s="18"/>
      <c r="I7" s="18"/>
      <c r="J7" s="19"/>
    </row>
    <row r="8" spans="1:10" ht="17.25" x14ac:dyDescent="0.25">
      <c r="A8" s="139" t="s">
        <v>40</v>
      </c>
      <c r="B8" s="138"/>
      <c r="C8" s="138"/>
      <c r="D8" s="138"/>
      <c r="E8" s="138"/>
      <c r="F8" s="18"/>
      <c r="G8" s="18"/>
      <c r="H8" s="18"/>
      <c r="I8" s="18"/>
      <c r="J8" s="19"/>
    </row>
    <row r="9" spans="1:10" x14ac:dyDescent="0.25">
      <c r="A9" s="137"/>
      <c r="B9" s="138"/>
      <c r="C9" s="138"/>
      <c r="D9" s="138"/>
      <c r="E9" s="138"/>
      <c r="F9" s="18"/>
      <c r="G9" s="18"/>
      <c r="H9" s="18"/>
      <c r="I9" s="18"/>
      <c r="J9" s="19"/>
    </row>
    <row r="10" spans="1:10" ht="45" x14ac:dyDescent="0.25">
      <c r="A10" s="138"/>
      <c r="B10" s="140" t="s">
        <v>6</v>
      </c>
      <c r="C10" s="141" t="s">
        <v>26</v>
      </c>
      <c r="D10" s="141" t="s">
        <v>27</v>
      </c>
      <c r="E10" s="141" t="s">
        <v>28</v>
      </c>
      <c r="F10" s="22" t="s">
        <v>37</v>
      </c>
      <c r="G10" s="87"/>
      <c r="H10" s="88"/>
      <c r="I10" s="18"/>
      <c r="J10" s="19"/>
    </row>
    <row r="11" spans="1:10" x14ac:dyDescent="0.25">
      <c r="A11" s="18"/>
      <c r="B11" s="23" t="s">
        <v>31</v>
      </c>
      <c r="C11" s="24">
        <f>SUM(FigA!G11:'FigA'!J11)</f>
        <v>0</v>
      </c>
      <c r="D11" s="24">
        <f>SUM(FigA!K11:'FigA'!N11)</f>
        <v>0</v>
      </c>
      <c r="E11" s="24">
        <f>SUM(FigA!O11:'FigA'!R11)</f>
        <v>0</v>
      </c>
      <c r="F11" s="24">
        <f>FigA!S11</f>
        <v>0</v>
      </c>
      <c r="G11" s="89"/>
      <c r="H11" s="90"/>
      <c r="I11" s="18"/>
      <c r="J11" s="19"/>
    </row>
    <row r="12" spans="1:10" x14ac:dyDescent="0.25">
      <c r="A12" s="18"/>
      <c r="B12" s="23" t="s">
        <v>32</v>
      </c>
      <c r="C12" s="24">
        <f>SUM(FigB!G$11:'FigB'!J$11)</f>
        <v>0</v>
      </c>
      <c r="D12" s="24">
        <f>SUM(FigB!K$11:'FigB'!N$11)</f>
        <v>0</v>
      </c>
      <c r="E12" s="24">
        <f>SUM(FigB!Q$11:'FigB'!R$11)</f>
        <v>0</v>
      </c>
      <c r="F12" s="24">
        <f>FigB!S11</f>
        <v>0</v>
      </c>
      <c r="G12" s="89"/>
      <c r="H12" s="90"/>
      <c r="I12" s="18"/>
      <c r="J12" s="19"/>
    </row>
    <row r="13" spans="1:10" x14ac:dyDescent="0.25">
      <c r="A13" s="18"/>
      <c r="B13" s="23" t="s">
        <v>33</v>
      </c>
      <c r="C13" s="24">
        <f>SUM(FigC!H$11:'FigC'!K$11)</f>
        <v>0</v>
      </c>
      <c r="D13" s="24">
        <f>SUM(FigC!L$11:'FigC'!O$11)</f>
        <v>0</v>
      </c>
      <c r="E13" s="24">
        <f>SUM(FigC!P$11:'FigC'!S$11)</f>
        <v>0</v>
      </c>
      <c r="F13" s="24">
        <f>FigC!T11</f>
        <v>0</v>
      </c>
      <c r="G13" s="89"/>
      <c r="H13" s="90"/>
      <c r="I13" s="18"/>
      <c r="J13" s="19"/>
    </row>
    <row r="14" spans="1:10" x14ac:dyDescent="0.25">
      <c r="A14" s="18"/>
      <c r="B14" s="23" t="s">
        <v>34</v>
      </c>
      <c r="C14" s="24">
        <f>SUM(FigD!H$11:'FigD'!K$11)</f>
        <v>0</v>
      </c>
      <c r="D14" s="24">
        <f>SUM(FigD!L$11:'FigD'!O$11)</f>
        <v>0</v>
      </c>
      <c r="E14" s="24">
        <f>SUM(FigD!P$11:'FigD'!S$11)</f>
        <v>0</v>
      </c>
      <c r="F14" s="24">
        <f>FigD!T11</f>
        <v>0</v>
      </c>
      <c r="G14" s="89"/>
      <c r="H14" s="90"/>
      <c r="I14" s="18"/>
      <c r="J14" s="19"/>
    </row>
    <row r="15" spans="1:10" x14ac:dyDescent="0.25">
      <c r="A15" s="18"/>
      <c r="B15" s="23" t="s">
        <v>35</v>
      </c>
      <c r="C15" s="24">
        <f>SUM(FigE!H$11:'FigE'!K$11)</f>
        <v>0</v>
      </c>
      <c r="D15" s="24">
        <f>SUM(FigE!L$11:'FigE'!O$11)</f>
        <v>0</v>
      </c>
      <c r="E15" s="24">
        <f>SUM(FigE!P$11:'FigE'!S$11)</f>
        <v>0</v>
      </c>
      <c r="F15" s="24">
        <f>FigE!T11</f>
        <v>0</v>
      </c>
      <c r="G15" s="89"/>
      <c r="H15" s="90"/>
      <c r="I15" s="18"/>
      <c r="J15" s="19"/>
    </row>
    <row r="16" spans="1:10" x14ac:dyDescent="0.25">
      <c r="A16" s="18"/>
      <c r="B16" s="23" t="s">
        <v>36</v>
      </c>
      <c r="C16" s="24">
        <f>SUM(FigF!H$11:'FigF'!L$11)</f>
        <v>0</v>
      </c>
      <c r="D16" s="24">
        <f>SUM(FigF!M$11:'FigF'!Q$11)</f>
        <v>0</v>
      </c>
      <c r="E16" s="24">
        <f>SUM(FigF!R$11:'FigF'!V$11)</f>
        <v>0</v>
      </c>
      <c r="F16" s="24">
        <f>FigF!W11</f>
        <v>0</v>
      </c>
      <c r="G16" s="89"/>
      <c r="H16" s="90"/>
      <c r="I16" s="18"/>
      <c r="J16" s="19"/>
    </row>
    <row r="17" spans="1:10" x14ac:dyDescent="0.25">
      <c r="A17" s="18"/>
      <c r="B17" s="120"/>
      <c r="C17" s="25"/>
      <c r="D17" s="25"/>
      <c r="E17" s="25"/>
      <c r="F17" s="25"/>
      <c r="G17" s="18"/>
      <c r="H17" s="90"/>
      <c r="I17" s="18"/>
      <c r="J17" s="19"/>
    </row>
    <row r="18" spans="1:10" x14ac:dyDescent="0.25">
      <c r="A18" s="18"/>
      <c r="B18" s="121"/>
      <c r="C18" s="18"/>
      <c r="D18" s="18"/>
      <c r="E18" s="18"/>
      <c r="F18" s="18"/>
      <c r="G18" s="18"/>
      <c r="H18" s="90"/>
      <c r="I18" s="18"/>
      <c r="J18" s="19"/>
    </row>
    <row r="19" spans="1:10" x14ac:dyDescent="0.25">
      <c r="A19" s="18"/>
      <c r="B19" s="121"/>
      <c r="C19" s="18"/>
      <c r="D19" s="18"/>
      <c r="E19" s="18"/>
      <c r="F19" s="18"/>
      <c r="G19" s="18"/>
      <c r="H19" s="90"/>
      <c r="I19" s="18"/>
      <c r="J19" s="19"/>
    </row>
    <row r="20" spans="1:10" x14ac:dyDescent="0.25">
      <c r="A20" s="18"/>
      <c r="B20" s="121"/>
      <c r="C20" s="18"/>
      <c r="D20" s="18"/>
      <c r="E20" s="18"/>
      <c r="F20" s="18"/>
      <c r="G20" s="18"/>
      <c r="H20" s="90"/>
      <c r="I20" s="18"/>
      <c r="J20" s="19"/>
    </row>
    <row r="21" spans="1:10" x14ac:dyDescent="0.25">
      <c r="A21" s="18"/>
      <c r="B21" s="121"/>
      <c r="C21" s="18"/>
      <c r="D21" s="18"/>
      <c r="E21" s="18"/>
      <c r="F21" s="18"/>
      <c r="G21" s="18"/>
      <c r="H21" s="90"/>
      <c r="I21" s="18"/>
      <c r="J21" s="19"/>
    </row>
    <row r="22" spans="1:10" x14ac:dyDescent="0.25">
      <c r="A22" s="18"/>
      <c r="B22" s="121"/>
      <c r="C22" s="18"/>
      <c r="D22" s="18"/>
      <c r="E22" s="18"/>
      <c r="F22" s="18"/>
      <c r="G22" s="18"/>
      <c r="H22" s="90"/>
      <c r="I22" s="18"/>
      <c r="J22" s="19"/>
    </row>
    <row r="23" spans="1:10" x14ac:dyDescent="0.25">
      <c r="A23" s="18"/>
      <c r="B23" s="121"/>
      <c r="C23" s="18"/>
      <c r="D23" s="18"/>
      <c r="E23" s="18"/>
      <c r="F23" s="18"/>
      <c r="G23" s="18"/>
      <c r="H23" s="90"/>
      <c r="I23" s="18"/>
      <c r="J23" s="19"/>
    </row>
    <row r="24" spans="1:10" x14ac:dyDescent="0.25">
      <c r="A24" s="18"/>
      <c r="B24" s="121"/>
      <c r="C24" s="18"/>
      <c r="D24" s="18"/>
      <c r="E24" s="18"/>
      <c r="F24" s="18"/>
      <c r="G24" s="18"/>
      <c r="H24" s="90"/>
      <c r="I24" s="18"/>
      <c r="J24" s="19"/>
    </row>
    <row r="25" spans="1:10" x14ac:dyDescent="0.25">
      <c r="A25" s="18"/>
      <c r="B25" s="121"/>
      <c r="C25" s="18"/>
      <c r="D25" s="18"/>
      <c r="E25" s="18"/>
      <c r="F25" s="18"/>
      <c r="G25" s="18"/>
      <c r="H25" s="90"/>
      <c r="I25" s="18"/>
      <c r="J25" s="19"/>
    </row>
    <row r="26" spans="1:10" x14ac:dyDescent="0.25">
      <c r="A26" s="18"/>
      <c r="B26" s="121"/>
      <c r="C26" s="18"/>
      <c r="D26" s="18"/>
      <c r="E26" s="18"/>
      <c r="F26" s="18"/>
      <c r="G26" s="18"/>
      <c r="H26" s="90"/>
      <c r="I26" s="18"/>
      <c r="J26" s="19"/>
    </row>
    <row r="27" spans="1:10" x14ac:dyDescent="0.25">
      <c r="A27" s="18"/>
      <c r="B27" s="121"/>
      <c r="C27" s="18"/>
      <c r="D27" s="18"/>
      <c r="E27" s="18"/>
      <c r="F27" s="18"/>
      <c r="G27" s="18"/>
      <c r="H27" s="90"/>
      <c r="I27" s="18"/>
      <c r="J27" s="19"/>
    </row>
    <row r="28" spans="1:10" x14ac:dyDescent="0.25">
      <c r="A28" s="18"/>
      <c r="B28" s="121"/>
      <c r="C28" s="18"/>
      <c r="D28" s="18"/>
      <c r="E28" s="18"/>
      <c r="F28" s="18"/>
      <c r="G28" s="18"/>
      <c r="H28" s="90"/>
      <c r="I28" s="18"/>
      <c r="J28" s="19"/>
    </row>
    <row r="29" spans="1:10" x14ac:dyDescent="0.25">
      <c r="A29" s="18"/>
      <c r="B29" s="121"/>
      <c r="C29" s="18"/>
      <c r="D29" s="18"/>
      <c r="E29" s="18"/>
      <c r="F29" s="18"/>
      <c r="G29" s="18"/>
      <c r="H29" s="90"/>
      <c r="I29" s="18"/>
      <c r="J29" s="19"/>
    </row>
    <row r="30" spans="1:10" x14ac:dyDescent="0.25">
      <c r="A30" s="18"/>
      <c r="B30" s="121"/>
      <c r="C30" s="18"/>
      <c r="D30" s="18"/>
      <c r="E30" s="18"/>
      <c r="F30" s="18"/>
      <c r="G30" s="18"/>
      <c r="H30" s="90"/>
      <c r="I30" s="18"/>
      <c r="J30" s="19"/>
    </row>
    <row r="31" spans="1:10" x14ac:dyDescent="0.25">
      <c r="A31" s="18"/>
      <c r="B31" s="121"/>
      <c r="C31" s="18"/>
      <c r="D31" s="18"/>
      <c r="E31" s="18"/>
      <c r="F31" s="18"/>
      <c r="G31" s="18"/>
      <c r="H31" s="90"/>
      <c r="I31" s="18"/>
      <c r="J31" s="19"/>
    </row>
    <row r="32" spans="1:10" x14ac:dyDescent="0.25">
      <c r="A32" s="18"/>
      <c r="B32" s="121"/>
      <c r="C32" s="18"/>
      <c r="D32" s="18"/>
      <c r="E32" s="18"/>
      <c r="F32" s="18"/>
      <c r="G32" s="18"/>
      <c r="H32" s="90"/>
      <c r="I32" s="18"/>
      <c r="J32" s="19"/>
    </row>
    <row r="33" spans="1:10" x14ac:dyDescent="0.25">
      <c r="A33" s="18"/>
      <c r="B33" s="121"/>
      <c r="C33" s="18"/>
      <c r="D33" s="18"/>
      <c r="E33" s="18"/>
      <c r="F33" s="18"/>
      <c r="G33" s="18"/>
      <c r="H33" s="90"/>
      <c r="I33" s="18"/>
      <c r="J33" s="19"/>
    </row>
    <row r="34" spans="1:10" x14ac:dyDescent="0.25">
      <c r="A34" s="18"/>
      <c r="B34" s="121"/>
      <c r="C34" s="18"/>
      <c r="D34" s="18"/>
      <c r="E34" s="122"/>
      <c r="F34" s="122"/>
      <c r="G34" s="18"/>
      <c r="H34" s="90"/>
      <c r="I34" s="18"/>
      <c r="J34" s="19"/>
    </row>
    <row r="35" spans="1:10" x14ac:dyDescent="0.25">
      <c r="A35" s="18"/>
      <c r="B35" s="18"/>
      <c r="C35" s="18"/>
      <c r="D35" s="123"/>
      <c r="E35" s="24" t="s">
        <v>57</v>
      </c>
      <c r="F35" s="156">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4</v>
      </c>
      <c r="C46" s="18"/>
      <c r="D46" s="18"/>
      <c r="E46" s="18"/>
      <c r="F46" s="18" t="s">
        <v>7</v>
      </c>
      <c r="G46" s="18"/>
      <c r="H46" s="18"/>
      <c r="I46" s="18"/>
      <c r="J46" s="19"/>
    </row>
    <row r="47" spans="1:10" ht="15.75" thickBot="1" x14ac:dyDescent="0.3">
      <c r="A47" s="17"/>
      <c r="B47" s="240" t="str">
        <f>IF(ISBLANK(Résultats!C4),"",Résultats!C4)</f>
        <v/>
      </c>
      <c r="C47" s="241"/>
      <c r="D47" s="242"/>
      <c r="E47" s="18"/>
      <c r="F47" s="231"/>
      <c r="G47" s="232"/>
      <c r="H47" s="233"/>
      <c r="I47" s="18"/>
      <c r="J47" s="19"/>
    </row>
    <row r="48" spans="1:10" x14ac:dyDescent="0.25">
      <c r="A48" s="17"/>
      <c r="B48" s="18"/>
      <c r="C48" s="18"/>
      <c r="D48" s="18"/>
      <c r="E48" s="18"/>
      <c r="F48" s="234"/>
      <c r="G48" s="235"/>
      <c r="H48" s="236"/>
      <c r="I48" s="18"/>
      <c r="J48" s="19"/>
    </row>
    <row r="49" spans="1:10" x14ac:dyDescent="0.25">
      <c r="A49" s="17"/>
      <c r="B49" s="18"/>
      <c r="C49" s="18"/>
      <c r="D49" s="18"/>
      <c r="E49" s="18"/>
      <c r="F49" s="234"/>
      <c r="G49" s="235"/>
      <c r="H49" s="236"/>
      <c r="I49" s="18"/>
      <c r="J49" s="19"/>
    </row>
    <row r="50" spans="1:10" x14ac:dyDescent="0.25">
      <c r="A50" s="17"/>
      <c r="B50" s="18"/>
      <c r="C50" s="18"/>
      <c r="D50" s="18"/>
      <c r="E50" s="18"/>
      <c r="F50" s="234"/>
      <c r="G50" s="235"/>
      <c r="H50" s="236"/>
      <c r="I50" s="18"/>
      <c r="J50" s="19"/>
    </row>
    <row r="51" spans="1:10" ht="15.75" thickBot="1" x14ac:dyDescent="0.3">
      <c r="A51" s="17"/>
      <c r="B51" s="18"/>
      <c r="C51" s="18"/>
      <c r="D51" s="18"/>
      <c r="E51" s="18"/>
      <c r="F51" s="237"/>
      <c r="G51" s="238"/>
      <c r="H51" s="239"/>
      <c r="I51" s="18"/>
      <c r="J51" s="19"/>
    </row>
    <row r="52" spans="1:10" ht="15.75" thickBot="1" x14ac:dyDescent="0.3">
      <c r="A52" s="74" t="s">
        <v>20</v>
      </c>
      <c r="B52" s="26"/>
      <c r="C52" s="26"/>
      <c r="D52" s="26"/>
      <c r="E52" s="26"/>
      <c r="F52" s="26"/>
      <c r="G52" s="26"/>
      <c r="H52" s="26"/>
      <c r="I52" s="26"/>
      <c r="J52" s="27"/>
    </row>
  </sheetData>
  <sheetProtection algorithmName="SHA-512" hashValue="5tP7Iil+tmf7XlEHKrN9cg2qWONclNGB8TCqdwUCEOJ4uGAdzfa/BSCPMICAZnMvLw2f1JwJpAWkkhl0F9VnTA==" saltValue="1IKC6WtATTdoozES5mjLC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85-D8D3-42B1-B829-24E88C839A78}">
  <dimension ref="A1:G46"/>
  <sheetViews>
    <sheetView tabSelected="1" topLeftCell="A29" workbookViewId="0">
      <selection activeCell="K10" sqref="K10"/>
    </sheetView>
  </sheetViews>
  <sheetFormatPr baseColWidth="10" defaultColWidth="10.7109375" defaultRowHeight="15" x14ac:dyDescent="0.25"/>
  <cols>
    <col min="7" max="7" width="11.42578125" customWidth="1"/>
  </cols>
  <sheetData>
    <row r="1" spans="1:7" ht="82.15" customHeight="1" thickBot="1" x14ac:dyDescent="0.3">
      <c r="A1" s="186"/>
      <c r="B1" s="186"/>
      <c r="C1" s="186"/>
      <c r="D1" s="186"/>
      <c r="E1" s="186"/>
      <c r="F1" s="186"/>
      <c r="G1" s="186"/>
    </row>
    <row r="2" spans="1:7" ht="14.25" customHeight="1" x14ac:dyDescent="0.25">
      <c r="A2" s="187" t="s">
        <v>60</v>
      </c>
      <c r="B2" s="188"/>
      <c r="C2" s="188"/>
      <c r="D2" s="188"/>
      <c r="E2" s="188"/>
      <c r="F2" s="188"/>
      <c r="G2" s="189"/>
    </row>
    <row r="3" spans="1:7" x14ac:dyDescent="0.25">
      <c r="A3" s="190"/>
      <c r="B3" s="191"/>
      <c r="C3" s="191"/>
      <c r="D3" s="191"/>
      <c r="E3" s="191"/>
      <c r="F3" s="191"/>
      <c r="G3" s="192"/>
    </row>
    <row r="4" spans="1:7" x14ac:dyDescent="0.25">
      <c r="A4" s="190"/>
      <c r="B4" s="191"/>
      <c r="C4" s="191"/>
      <c r="D4" s="191"/>
      <c r="E4" s="191"/>
      <c r="F4" s="191"/>
      <c r="G4" s="192"/>
    </row>
    <row r="5" spans="1:7" x14ac:dyDescent="0.25">
      <c r="A5" s="190"/>
      <c r="B5" s="191"/>
      <c r="C5" s="191"/>
      <c r="D5" s="191"/>
      <c r="E5" s="191"/>
      <c r="F5" s="191"/>
      <c r="G5" s="192"/>
    </row>
    <row r="6" spans="1:7" x14ac:dyDescent="0.25">
      <c r="A6" s="190"/>
      <c r="B6" s="191"/>
      <c r="C6" s="191"/>
      <c r="D6" s="191"/>
      <c r="E6" s="191"/>
      <c r="F6" s="191"/>
      <c r="G6" s="192"/>
    </row>
    <row r="7" spans="1:7" x14ac:dyDescent="0.25">
      <c r="A7" s="190"/>
      <c r="B7" s="191"/>
      <c r="C7" s="191"/>
      <c r="D7" s="191"/>
      <c r="E7" s="191"/>
      <c r="F7" s="191"/>
      <c r="G7" s="192"/>
    </row>
    <row r="8" spans="1:7" x14ac:dyDescent="0.25">
      <c r="A8" s="190"/>
      <c r="B8" s="191"/>
      <c r="C8" s="191"/>
      <c r="D8" s="191"/>
      <c r="E8" s="191"/>
      <c r="F8" s="191"/>
      <c r="G8" s="192"/>
    </row>
    <row r="9" spans="1:7" x14ac:dyDescent="0.25">
      <c r="A9" s="190"/>
      <c r="B9" s="191"/>
      <c r="C9" s="191"/>
      <c r="D9" s="191"/>
      <c r="E9" s="191"/>
      <c r="F9" s="191"/>
      <c r="G9" s="192"/>
    </row>
    <row r="10" spans="1:7" x14ac:dyDescent="0.25">
      <c r="A10" s="190"/>
      <c r="B10" s="191"/>
      <c r="C10" s="191"/>
      <c r="D10" s="191"/>
      <c r="E10" s="191"/>
      <c r="F10" s="191"/>
      <c r="G10" s="192"/>
    </row>
    <row r="11" spans="1:7" x14ac:dyDescent="0.25">
      <c r="A11" s="190"/>
      <c r="B11" s="191"/>
      <c r="C11" s="191"/>
      <c r="D11" s="191"/>
      <c r="E11" s="191"/>
      <c r="F11" s="191"/>
      <c r="G11" s="192"/>
    </row>
    <row r="12" spans="1:7" x14ac:dyDescent="0.25">
      <c r="A12" s="190"/>
      <c r="B12" s="191"/>
      <c r="C12" s="191"/>
      <c r="D12" s="191"/>
      <c r="E12" s="191"/>
      <c r="F12" s="191"/>
      <c r="G12" s="192"/>
    </row>
    <row r="13" spans="1:7" x14ac:dyDescent="0.25">
      <c r="A13" s="190"/>
      <c r="B13" s="191"/>
      <c r="C13" s="191"/>
      <c r="D13" s="191"/>
      <c r="E13" s="191"/>
      <c r="F13" s="191"/>
      <c r="G13" s="192"/>
    </row>
    <row r="14" spans="1:7" x14ac:dyDescent="0.25">
      <c r="A14" s="190"/>
      <c r="B14" s="191"/>
      <c r="C14" s="191"/>
      <c r="D14" s="191"/>
      <c r="E14" s="191"/>
      <c r="F14" s="191"/>
      <c r="G14" s="192"/>
    </row>
    <row r="15" spans="1:7" x14ac:dyDescent="0.25">
      <c r="A15" s="190"/>
      <c r="B15" s="191"/>
      <c r="C15" s="191"/>
      <c r="D15" s="191"/>
      <c r="E15" s="191"/>
      <c r="F15" s="191"/>
      <c r="G15" s="192"/>
    </row>
    <row r="16" spans="1:7" x14ac:dyDescent="0.25">
      <c r="A16" s="190"/>
      <c r="B16" s="191"/>
      <c r="C16" s="191"/>
      <c r="D16" s="191"/>
      <c r="E16" s="191"/>
      <c r="F16" s="191"/>
      <c r="G16" s="192"/>
    </row>
    <row r="17" spans="1:7" x14ac:dyDescent="0.25">
      <c r="A17" s="190"/>
      <c r="B17" s="191"/>
      <c r="C17" s="191"/>
      <c r="D17" s="191"/>
      <c r="E17" s="191"/>
      <c r="F17" s="191"/>
      <c r="G17" s="192"/>
    </row>
    <row r="18" spans="1:7" x14ac:dyDescent="0.25">
      <c r="A18" s="190"/>
      <c r="B18" s="191"/>
      <c r="C18" s="191"/>
      <c r="D18" s="191"/>
      <c r="E18" s="191"/>
      <c r="F18" s="191"/>
      <c r="G18" s="192"/>
    </row>
    <row r="19" spans="1:7" x14ac:dyDescent="0.25">
      <c r="A19" s="190"/>
      <c r="B19" s="191"/>
      <c r="C19" s="191"/>
      <c r="D19" s="191"/>
      <c r="E19" s="191"/>
      <c r="F19" s="191"/>
      <c r="G19" s="192"/>
    </row>
    <row r="20" spans="1:7" x14ac:dyDescent="0.25">
      <c r="A20" s="190"/>
      <c r="B20" s="191"/>
      <c r="C20" s="191"/>
      <c r="D20" s="191"/>
      <c r="E20" s="191"/>
      <c r="F20" s="191"/>
      <c r="G20" s="192"/>
    </row>
    <row r="21" spans="1:7" x14ac:dyDescent="0.25">
      <c r="A21" s="190"/>
      <c r="B21" s="191"/>
      <c r="C21" s="191"/>
      <c r="D21" s="191"/>
      <c r="E21" s="191"/>
      <c r="F21" s="191"/>
      <c r="G21" s="192"/>
    </row>
    <row r="22" spans="1:7" x14ac:dyDescent="0.25">
      <c r="A22" s="190"/>
      <c r="B22" s="191"/>
      <c r="C22" s="191"/>
      <c r="D22" s="191"/>
      <c r="E22" s="191"/>
      <c r="F22" s="191"/>
      <c r="G22" s="192"/>
    </row>
    <row r="23" spans="1:7" x14ac:dyDescent="0.25">
      <c r="A23" s="190"/>
      <c r="B23" s="191"/>
      <c r="C23" s="191"/>
      <c r="D23" s="191"/>
      <c r="E23" s="191"/>
      <c r="F23" s="191"/>
      <c r="G23" s="192"/>
    </row>
    <row r="24" spans="1:7" x14ac:dyDescent="0.25">
      <c r="A24" s="190"/>
      <c r="B24" s="191"/>
      <c r="C24" s="191"/>
      <c r="D24" s="191"/>
      <c r="E24" s="191"/>
      <c r="F24" s="191"/>
      <c r="G24" s="192"/>
    </row>
    <row r="25" spans="1:7" x14ac:dyDescent="0.25">
      <c r="A25" s="190"/>
      <c r="B25" s="191"/>
      <c r="C25" s="191"/>
      <c r="D25" s="191"/>
      <c r="E25" s="191"/>
      <c r="F25" s="191"/>
      <c r="G25" s="192"/>
    </row>
    <row r="26" spans="1:7" x14ac:dyDescent="0.25">
      <c r="A26" s="190"/>
      <c r="B26" s="191"/>
      <c r="C26" s="191"/>
      <c r="D26" s="191"/>
      <c r="E26" s="191"/>
      <c r="F26" s="191"/>
      <c r="G26" s="192"/>
    </row>
    <row r="27" spans="1:7" x14ac:dyDescent="0.25">
      <c r="A27" s="190"/>
      <c r="B27" s="191"/>
      <c r="C27" s="191"/>
      <c r="D27" s="191"/>
      <c r="E27" s="191"/>
      <c r="F27" s="191"/>
      <c r="G27" s="192"/>
    </row>
    <row r="28" spans="1:7" x14ac:dyDescent="0.25">
      <c r="A28" s="190"/>
      <c r="B28" s="191"/>
      <c r="C28" s="191"/>
      <c r="D28" s="191"/>
      <c r="E28" s="191"/>
      <c r="F28" s="191"/>
      <c r="G28" s="192"/>
    </row>
    <row r="29" spans="1:7" x14ac:dyDescent="0.25">
      <c r="A29" s="190"/>
      <c r="B29" s="191"/>
      <c r="C29" s="191"/>
      <c r="D29" s="191"/>
      <c r="E29" s="191"/>
      <c r="F29" s="191"/>
      <c r="G29" s="192"/>
    </row>
    <row r="30" spans="1:7" x14ac:dyDescent="0.25">
      <c r="A30" s="190"/>
      <c r="B30" s="191"/>
      <c r="C30" s="191"/>
      <c r="D30" s="191"/>
      <c r="E30" s="191"/>
      <c r="F30" s="191"/>
      <c r="G30" s="192"/>
    </row>
    <row r="31" spans="1:7" x14ac:dyDescent="0.25">
      <c r="A31" s="190"/>
      <c r="B31" s="191"/>
      <c r="C31" s="191"/>
      <c r="D31" s="191"/>
      <c r="E31" s="191"/>
      <c r="F31" s="191"/>
      <c r="G31" s="192"/>
    </row>
    <row r="32" spans="1:7" x14ac:dyDescent="0.25">
      <c r="A32" s="190"/>
      <c r="B32" s="191"/>
      <c r="C32" s="191"/>
      <c r="D32" s="191"/>
      <c r="E32" s="191"/>
      <c r="F32" s="191"/>
      <c r="G32" s="192"/>
    </row>
    <row r="33" spans="1:7" x14ac:dyDescent="0.25">
      <c r="A33" s="190"/>
      <c r="B33" s="191"/>
      <c r="C33" s="191"/>
      <c r="D33" s="191"/>
      <c r="E33" s="191"/>
      <c r="F33" s="191"/>
      <c r="G33" s="192"/>
    </row>
    <row r="34" spans="1:7" x14ac:dyDescent="0.25">
      <c r="A34" s="190"/>
      <c r="B34" s="191"/>
      <c r="C34" s="191"/>
      <c r="D34" s="191"/>
      <c r="E34" s="191"/>
      <c r="F34" s="191"/>
      <c r="G34" s="192"/>
    </row>
    <row r="35" spans="1:7" x14ac:dyDescent="0.25">
      <c r="A35" s="190"/>
      <c r="B35" s="191"/>
      <c r="C35" s="191"/>
      <c r="D35" s="191"/>
      <c r="E35" s="191"/>
      <c r="F35" s="191"/>
      <c r="G35" s="192"/>
    </row>
    <row r="36" spans="1:7" x14ac:dyDescent="0.25">
      <c r="A36" s="190"/>
      <c r="B36" s="191"/>
      <c r="C36" s="191"/>
      <c r="D36" s="191"/>
      <c r="E36" s="191"/>
      <c r="F36" s="191"/>
      <c r="G36" s="192"/>
    </row>
    <row r="37" spans="1:7" x14ac:dyDescent="0.25">
      <c r="A37" s="190"/>
      <c r="B37" s="191"/>
      <c r="C37" s="191"/>
      <c r="D37" s="191"/>
      <c r="E37" s="191"/>
      <c r="F37" s="191"/>
      <c r="G37" s="192"/>
    </row>
    <row r="38" spans="1:7" x14ac:dyDescent="0.25">
      <c r="A38" s="190"/>
      <c r="B38" s="191"/>
      <c r="C38" s="191"/>
      <c r="D38" s="191"/>
      <c r="E38" s="191"/>
      <c r="F38" s="191"/>
      <c r="G38" s="192"/>
    </row>
    <row r="39" spans="1:7" x14ac:dyDescent="0.25">
      <c r="A39" s="190"/>
      <c r="B39" s="191"/>
      <c r="C39" s="191"/>
      <c r="D39" s="191"/>
      <c r="E39" s="191"/>
      <c r="F39" s="191"/>
      <c r="G39" s="192"/>
    </row>
    <row r="40" spans="1:7" x14ac:dyDescent="0.25">
      <c r="A40" s="190"/>
      <c r="B40" s="191"/>
      <c r="C40" s="191"/>
      <c r="D40" s="191"/>
      <c r="E40" s="191"/>
      <c r="F40" s="191"/>
      <c r="G40" s="192"/>
    </row>
    <row r="41" spans="1:7" x14ac:dyDescent="0.25">
      <c r="A41" s="190"/>
      <c r="B41" s="191"/>
      <c r="C41" s="191"/>
      <c r="D41" s="191"/>
      <c r="E41" s="191"/>
      <c r="F41" s="191"/>
      <c r="G41" s="192"/>
    </row>
    <row r="42" spans="1:7" x14ac:dyDescent="0.25">
      <c r="A42" s="190"/>
      <c r="B42" s="191"/>
      <c r="C42" s="191"/>
      <c r="D42" s="191"/>
      <c r="E42" s="191"/>
      <c r="F42" s="191"/>
      <c r="G42" s="192"/>
    </row>
    <row r="43" spans="1:7" x14ac:dyDescent="0.25">
      <c r="A43" s="190"/>
      <c r="B43" s="191"/>
      <c r="C43" s="191"/>
      <c r="D43" s="191"/>
      <c r="E43" s="191"/>
      <c r="F43" s="191"/>
      <c r="G43" s="192"/>
    </row>
    <row r="44" spans="1:7" x14ac:dyDescent="0.25">
      <c r="A44" s="190"/>
      <c r="B44" s="191"/>
      <c r="C44" s="191"/>
      <c r="D44" s="191"/>
      <c r="E44" s="191"/>
      <c r="F44" s="191"/>
      <c r="G44" s="192"/>
    </row>
    <row r="45" spans="1:7" ht="15.75" thickBot="1" x14ac:dyDescent="0.3">
      <c r="A45" s="193"/>
      <c r="B45" s="194"/>
      <c r="C45" s="194"/>
      <c r="D45" s="194"/>
      <c r="E45" s="194"/>
      <c r="F45" s="194"/>
      <c r="G45" s="195"/>
    </row>
    <row r="46" spans="1:7" x14ac:dyDescent="0.25">
      <c r="A46" s="196" t="s">
        <v>12</v>
      </c>
      <c r="B46" s="197"/>
      <c r="C46" s="197"/>
      <c r="D46" s="197"/>
      <c r="E46" s="197"/>
      <c r="F46" s="197"/>
      <c r="G46" s="197"/>
    </row>
  </sheetData>
  <sheetProtection algorithmName="SHA-512" hashValue="BEd6NGli4p0hBwmbJxxf0wXcZZIBPCmMZ2Y66s+0XyBsDFYmlL5Jhz5N0j7VGjQUhQIEclk0i0qs95cfO7SGvg==" saltValue="IMJQ/YpEAjoTf0iwbbM1HA==" spinCount="100000" sheet="1" objects="1" scenarios="1"/>
  <mergeCells count="3">
    <mergeCell ref="A1:G1"/>
    <mergeCell ref="A2:G45"/>
    <mergeCell ref="A46:G46"/>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5064-24A2-466F-AF84-6DBFB323B1A1}">
  <sheetPr>
    <tabColor theme="9" tint="0.79998168889431442"/>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8" t="s">
        <v>53</v>
      </c>
      <c r="B1" s="259"/>
      <c r="C1" s="259"/>
      <c r="D1" s="259"/>
      <c r="E1" s="259"/>
      <c r="F1" s="259"/>
      <c r="G1" s="259"/>
      <c r="H1" s="259"/>
      <c r="I1" s="259"/>
      <c r="J1" s="260"/>
    </row>
    <row r="2" spans="1:10" ht="15.75" thickBot="1" x14ac:dyDescent="0.3">
      <c r="A2" s="28" t="s">
        <v>1</v>
      </c>
      <c r="B2" s="246" t="str">
        <f>IF(ISBLANK(Résultats!A18),"",Résultats!A18)</f>
        <v/>
      </c>
      <c r="C2" s="250"/>
      <c r="D2" s="250"/>
      <c r="E2" s="250"/>
      <c r="F2" s="247"/>
      <c r="G2" s="29" t="s">
        <v>2</v>
      </c>
      <c r="H2" s="29"/>
      <c r="I2" s="246" t="str">
        <f>IF(ISBLANK(Résultats!D18),"",Résultats!D18)</f>
        <v/>
      </c>
      <c r="J2" s="247"/>
    </row>
    <row r="3" spans="1:10" ht="15.75" thickBot="1" x14ac:dyDescent="0.3">
      <c r="A3" s="28" t="s">
        <v>3</v>
      </c>
      <c r="B3" s="29"/>
      <c r="C3" s="246" t="str">
        <f>IF(ISBLANK(Résultats!G18),"",Résultats!G18)</f>
        <v/>
      </c>
      <c r="D3" s="250"/>
      <c r="E3" s="250"/>
      <c r="F3" s="247"/>
      <c r="G3" s="261" t="s">
        <v>19</v>
      </c>
      <c r="H3" s="262"/>
      <c r="I3" s="248" t="str">
        <f>IF(ISBLANK(Résultats!F18),"","moins de 21ans")</f>
        <v/>
      </c>
      <c r="J3" s="249"/>
    </row>
    <row r="4" spans="1:10" ht="15.75" thickBot="1" x14ac:dyDescent="0.3">
      <c r="A4" s="28" t="s">
        <v>5</v>
      </c>
      <c r="B4" s="29"/>
      <c r="C4" s="246" t="str">
        <f>IF(ISBLANK(Résultats!C2),"",(Résultats!C2))</f>
        <v/>
      </c>
      <c r="D4" s="250"/>
      <c r="E4" s="250"/>
      <c r="F4" s="247"/>
      <c r="G4" s="29" t="s">
        <v>11</v>
      </c>
      <c r="H4" s="29"/>
      <c r="I4" s="248" t="str">
        <f>IF(ISBLANK(Résultats!J2),"",Résultats!J2)</f>
        <v/>
      </c>
      <c r="J4" s="249"/>
    </row>
    <row r="5" spans="1:10" x14ac:dyDescent="0.25">
      <c r="A5" s="28" t="s">
        <v>0</v>
      </c>
      <c r="B5" s="29"/>
      <c r="C5" s="29"/>
      <c r="D5" s="29"/>
      <c r="E5" s="29"/>
      <c r="F5" s="29"/>
      <c r="G5" s="29"/>
      <c r="H5" s="29"/>
      <c r="I5" s="51"/>
      <c r="J5" s="30"/>
    </row>
    <row r="6" spans="1:10" ht="17.25" x14ac:dyDescent="0.25">
      <c r="A6" s="134" t="s">
        <v>38</v>
      </c>
      <c r="B6" s="29"/>
      <c r="C6" s="29"/>
      <c r="D6" s="29"/>
      <c r="E6" s="29"/>
      <c r="F6" s="29"/>
      <c r="G6" s="29"/>
      <c r="H6" s="29"/>
      <c r="I6" s="29"/>
      <c r="J6" s="30"/>
    </row>
    <row r="7" spans="1:10" ht="17.25" x14ac:dyDescent="0.25">
      <c r="A7" s="134" t="s">
        <v>39</v>
      </c>
      <c r="B7" s="29"/>
      <c r="C7" s="29"/>
      <c r="D7" s="29"/>
      <c r="E7" s="29"/>
      <c r="F7" s="29"/>
      <c r="G7" s="29"/>
      <c r="H7" s="29"/>
      <c r="I7" s="29"/>
      <c r="J7" s="30"/>
    </row>
    <row r="8" spans="1:10" ht="17.25" x14ac:dyDescent="0.25">
      <c r="A8" s="134" t="s">
        <v>40</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6</v>
      </c>
      <c r="C10" s="32" t="s">
        <v>26</v>
      </c>
      <c r="D10" s="32" t="s">
        <v>27</v>
      </c>
      <c r="E10" s="32" t="s">
        <v>28</v>
      </c>
      <c r="F10" s="33" t="s">
        <v>37</v>
      </c>
      <c r="G10" s="83"/>
      <c r="H10" s="84"/>
      <c r="I10" s="29"/>
      <c r="J10" s="30"/>
    </row>
    <row r="11" spans="1:10" x14ac:dyDescent="0.25">
      <c r="A11" s="29"/>
      <c r="B11" s="34" t="s">
        <v>31</v>
      </c>
      <c r="C11" s="35">
        <f>SUM(FigA!G12:'FigA'!J12)</f>
        <v>0</v>
      </c>
      <c r="D11" s="35">
        <f>SUM(FigA!K12:'FigA'!N12)</f>
        <v>0</v>
      </c>
      <c r="E11" s="35">
        <f>SUM(FigA!O12:'FigA'!R12)</f>
        <v>0</v>
      </c>
      <c r="F11" s="35">
        <f>FigA!S12</f>
        <v>0</v>
      </c>
      <c r="G11" s="85"/>
      <c r="H11" s="86"/>
      <c r="I11" s="29"/>
      <c r="J11" s="30"/>
    </row>
    <row r="12" spans="1:10" x14ac:dyDescent="0.25">
      <c r="A12" s="29"/>
      <c r="B12" s="34" t="s">
        <v>32</v>
      </c>
      <c r="C12" s="35">
        <f>SUM(FigB!G$12:'FigB'!J$12)</f>
        <v>0</v>
      </c>
      <c r="D12" s="35">
        <f>SUM(FigB!K$12:'FigB'!N$12)</f>
        <v>0</v>
      </c>
      <c r="E12" s="35">
        <f>SUM(FigB!Q$12:'FigB'!R$12)</f>
        <v>0</v>
      </c>
      <c r="F12" s="35">
        <f>FigB!S12</f>
        <v>0</v>
      </c>
      <c r="G12" s="85"/>
      <c r="H12" s="86"/>
      <c r="I12" s="29"/>
      <c r="J12" s="30"/>
    </row>
    <row r="13" spans="1:10" x14ac:dyDescent="0.25">
      <c r="A13" s="29"/>
      <c r="B13" s="34" t="s">
        <v>33</v>
      </c>
      <c r="C13" s="35">
        <f>SUM(FigC!H$12:'FigC'!K$12)</f>
        <v>0</v>
      </c>
      <c r="D13" s="35">
        <f>SUM(FigC!L$12:'FigC'!O$12)</f>
        <v>0</v>
      </c>
      <c r="E13" s="35">
        <f>SUM(FigC!P$12:'FigC'!S$12)</f>
        <v>0</v>
      </c>
      <c r="F13" s="35">
        <f>FigC!T12</f>
        <v>0</v>
      </c>
      <c r="G13" s="85"/>
      <c r="H13" s="86"/>
      <c r="I13" s="29"/>
      <c r="J13" s="30"/>
    </row>
    <row r="14" spans="1:10" x14ac:dyDescent="0.25">
      <c r="A14" s="29"/>
      <c r="B14" s="34" t="s">
        <v>34</v>
      </c>
      <c r="C14" s="35">
        <f>SUM(FigD!H$12:'FigD'!K$12)</f>
        <v>0</v>
      </c>
      <c r="D14" s="35">
        <f>SUM(FigD!L$12:'FigD'!O$12)</f>
        <v>0</v>
      </c>
      <c r="E14" s="35">
        <f>SUM(FigD!P$12:'FigD'!S$12)</f>
        <v>0</v>
      </c>
      <c r="F14" s="35">
        <f>FigD!T12</f>
        <v>0</v>
      </c>
      <c r="G14" s="85"/>
      <c r="H14" s="86"/>
      <c r="I14" s="29"/>
      <c r="J14" s="30"/>
    </row>
    <row r="15" spans="1:10" x14ac:dyDescent="0.25">
      <c r="A15" s="29"/>
      <c r="B15" s="34" t="s">
        <v>35</v>
      </c>
      <c r="C15" s="35">
        <f>SUM(FigE!H$12:'FigE'!K$12)</f>
        <v>0</v>
      </c>
      <c r="D15" s="35">
        <f>SUM(FigE!L$12:'FigE'!O$12)</f>
        <v>0</v>
      </c>
      <c r="E15" s="35">
        <f>SUM(FigE!P$12:'FigE'!S$12)</f>
        <v>0</v>
      </c>
      <c r="F15" s="35">
        <f>FigE!T12</f>
        <v>0</v>
      </c>
      <c r="G15" s="85"/>
      <c r="H15" s="86"/>
      <c r="I15" s="29"/>
      <c r="J15" s="30"/>
    </row>
    <row r="16" spans="1:10" x14ac:dyDescent="0.25">
      <c r="A16" s="29"/>
      <c r="B16" s="34" t="s">
        <v>36</v>
      </c>
      <c r="C16" s="35">
        <f>SUM(FigF!H$12:'FigF'!L$12)</f>
        <v>0</v>
      </c>
      <c r="D16" s="35">
        <f>SUM(FigF!M$12:'FigF'!Q$12)</f>
        <v>0</v>
      </c>
      <c r="E16" s="35">
        <f>SUM(FigF!R$12:'FigF'!V$12)</f>
        <v>0</v>
      </c>
      <c r="F16" s="35">
        <f>FigF!W12</f>
        <v>0</v>
      </c>
      <c r="G16" s="85"/>
      <c r="H16" s="86"/>
      <c r="I16" s="29"/>
      <c r="J16" s="30"/>
    </row>
    <row r="17" spans="1:10" x14ac:dyDescent="0.25">
      <c r="A17" s="29"/>
      <c r="B17" s="124"/>
      <c r="C17" s="36"/>
      <c r="D17" s="36"/>
      <c r="E17" s="36"/>
      <c r="F17" s="36"/>
      <c r="G17" s="29"/>
      <c r="H17" s="86"/>
      <c r="I17" s="29"/>
      <c r="J17" s="30"/>
    </row>
    <row r="18" spans="1:10" x14ac:dyDescent="0.25">
      <c r="A18" s="29"/>
      <c r="B18" s="125"/>
      <c r="C18" s="29"/>
      <c r="D18" s="29"/>
      <c r="E18" s="29"/>
      <c r="F18" s="29"/>
      <c r="G18" s="29"/>
      <c r="H18" s="86"/>
      <c r="I18" s="29"/>
      <c r="J18" s="30"/>
    </row>
    <row r="19" spans="1:10" x14ac:dyDescent="0.25">
      <c r="A19" s="29"/>
      <c r="B19" s="125"/>
      <c r="C19" s="29"/>
      <c r="D19" s="29"/>
      <c r="E19" s="29"/>
      <c r="F19" s="29"/>
      <c r="G19" s="29"/>
      <c r="H19" s="86"/>
      <c r="I19" s="29"/>
      <c r="J19" s="30"/>
    </row>
    <row r="20" spans="1:10" x14ac:dyDescent="0.25">
      <c r="A20" s="29"/>
      <c r="B20" s="125"/>
      <c r="C20" s="29"/>
      <c r="D20" s="29"/>
      <c r="E20" s="29"/>
      <c r="F20" s="29"/>
      <c r="G20" s="29"/>
      <c r="H20" s="86"/>
      <c r="I20" s="29"/>
      <c r="J20" s="30"/>
    </row>
    <row r="21" spans="1:10" x14ac:dyDescent="0.25">
      <c r="A21" s="29"/>
      <c r="B21" s="125"/>
      <c r="C21" s="29"/>
      <c r="D21" s="29"/>
      <c r="E21" s="29"/>
      <c r="F21" s="29"/>
      <c r="G21" s="29"/>
      <c r="H21" s="86"/>
      <c r="I21" s="29"/>
      <c r="J21" s="30"/>
    </row>
    <row r="22" spans="1:10" x14ac:dyDescent="0.25">
      <c r="A22" s="29"/>
      <c r="B22" s="125"/>
      <c r="C22" s="29"/>
      <c r="D22" s="29"/>
      <c r="E22" s="29"/>
      <c r="F22" s="29"/>
      <c r="G22" s="29"/>
      <c r="H22" s="86"/>
      <c r="I22" s="29"/>
      <c r="J22" s="30"/>
    </row>
    <row r="23" spans="1:10" x14ac:dyDescent="0.25">
      <c r="A23" s="29"/>
      <c r="B23" s="125"/>
      <c r="C23" s="29"/>
      <c r="D23" s="29"/>
      <c r="E23" s="29"/>
      <c r="F23" s="29"/>
      <c r="G23" s="29"/>
      <c r="H23" s="86"/>
      <c r="I23" s="29"/>
      <c r="J23" s="30"/>
    </row>
    <row r="24" spans="1:10" x14ac:dyDescent="0.25">
      <c r="A24" s="29"/>
      <c r="B24" s="125"/>
      <c r="C24" s="29"/>
      <c r="D24" s="29"/>
      <c r="E24" s="29"/>
      <c r="F24" s="29"/>
      <c r="G24" s="29"/>
      <c r="H24" s="86"/>
      <c r="I24" s="29"/>
      <c r="J24" s="30"/>
    </row>
    <row r="25" spans="1:10" x14ac:dyDescent="0.25">
      <c r="A25" s="29"/>
      <c r="B25" s="125"/>
      <c r="C25" s="29"/>
      <c r="D25" s="29"/>
      <c r="E25" s="29"/>
      <c r="F25" s="29"/>
      <c r="G25" s="29"/>
      <c r="H25" s="86"/>
      <c r="I25" s="29"/>
      <c r="J25" s="30"/>
    </row>
    <row r="26" spans="1:10" x14ac:dyDescent="0.25">
      <c r="A26" s="29"/>
      <c r="B26" s="125"/>
      <c r="C26" s="29"/>
      <c r="D26" s="29"/>
      <c r="E26" s="29"/>
      <c r="F26" s="29"/>
      <c r="G26" s="29"/>
      <c r="H26" s="86"/>
      <c r="I26" s="29"/>
      <c r="J26" s="30"/>
    </row>
    <row r="27" spans="1:10" x14ac:dyDescent="0.25">
      <c r="A27" s="29"/>
      <c r="B27" s="125"/>
      <c r="C27" s="29"/>
      <c r="D27" s="29"/>
      <c r="E27" s="29"/>
      <c r="F27" s="29"/>
      <c r="G27" s="29"/>
      <c r="H27" s="86"/>
      <c r="I27" s="29"/>
      <c r="J27" s="30"/>
    </row>
    <row r="28" spans="1:10" x14ac:dyDescent="0.25">
      <c r="A28" s="29"/>
      <c r="B28" s="125"/>
      <c r="C28" s="29"/>
      <c r="D28" s="29"/>
      <c r="E28" s="29"/>
      <c r="F28" s="29"/>
      <c r="G28" s="29"/>
      <c r="H28" s="86"/>
      <c r="I28" s="29"/>
      <c r="J28" s="30"/>
    </row>
    <row r="29" spans="1:10" x14ac:dyDescent="0.25">
      <c r="A29" s="29"/>
      <c r="B29" s="125"/>
      <c r="C29" s="29"/>
      <c r="D29" s="29"/>
      <c r="E29" s="29"/>
      <c r="F29" s="29"/>
      <c r="G29" s="29"/>
      <c r="H29" s="86"/>
      <c r="I29" s="29"/>
      <c r="J29" s="30"/>
    </row>
    <row r="30" spans="1:10" x14ac:dyDescent="0.25">
      <c r="A30" s="29"/>
      <c r="B30" s="125"/>
      <c r="C30" s="29"/>
      <c r="D30" s="29"/>
      <c r="E30" s="29"/>
      <c r="F30" s="29"/>
      <c r="G30" s="29"/>
      <c r="H30" s="86"/>
      <c r="I30" s="29"/>
      <c r="J30" s="30"/>
    </row>
    <row r="31" spans="1:10" x14ac:dyDescent="0.25">
      <c r="A31" s="29"/>
      <c r="B31" s="125"/>
      <c r="C31" s="29"/>
      <c r="D31" s="29"/>
      <c r="E31" s="29"/>
      <c r="F31" s="29"/>
      <c r="G31" s="29"/>
      <c r="H31" s="86"/>
      <c r="I31" s="29"/>
      <c r="J31" s="30"/>
    </row>
    <row r="32" spans="1:10" x14ac:dyDescent="0.25">
      <c r="A32" s="29"/>
      <c r="B32" s="125"/>
      <c r="C32" s="29"/>
      <c r="D32" s="29"/>
      <c r="E32" s="29"/>
      <c r="F32" s="29"/>
      <c r="G32" s="29"/>
      <c r="H32" s="86"/>
      <c r="I32" s="29"/>
      <c r="J32" s="30"/>
    </row>
    <row r="33" spans="1:10" x14ac:dyDescent="0.25">
      <c r="A33" s="29"/>
      <c r="B33" s="125"/>
      <c r="C33" s="29"/>
      <c r="D33" s="29"/>
      <c r="E33" s="29"/>
      <c r="F33" s="29"/>
      <c r="G33" s="29"/>
      <c r="H33" s="86"/>
      <c r="I33" s="29"/>
      <c r="J33" s="30"/>
    </row>
    <row r="34" spans="1:10" x14ac:dyDescent="0.25">
      <c r="A34" s="29"/>
      <c r="B34" s="125"/>
      <c r="C34" s="29"/>
      <c r="D34" s="29"/>
      <c r="E34" s="126"/>
      <c r="F34" s="126"/>
      <c r="G34" s="29"/>
      <c r="H34" s="86"/>
      <c r="I34" s="29"/>
      <c r="J34" s="30"/>
    </row>
    <row r="35" spans="1:10" x14ac:dyDescent="0.25">
      <c r="A35" s="29"/>
      <c r="B35" s="29"/>
      <c r="C35" s="29"/>
      <c r="D35" s="127"/>
      <c r="E35" s="35" t="s">
        <v>57</v>
      </c>
      <c r="F35" s="153">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4</v>
      </c>
      <c r="C46" s="29"/>
      <c r="D46" s="29"/>
      <c r="E46" s="29"/>
      <c r="F46" s="29" t="s">
        <v>7</v>
      </c>
      <c r="G46" s="29"/>
      <c r="H46" s="29"/>
      <c r="I46" s="29"/>
      <c r="J46" s="30"/>
    </row>
    <row r="47" spans="1:10" ht="15.75" thickBot="1" x14ac:dyDescent="0.3">
      <c r="A47" s="28"/>
      <c r="B47" s="240" t="str">
        <f>IF(ISBLANK(Résultats!C4),"",Résultats!C4)</f>
        <v/>
      </c>
      <c r="C47" s="241"/>
      <c r="D47" s="242"/>
      <c r="E47" s="29"/>
      <c r="F47" s="231"/>
      <c r="G47" s="232"/>
      <c r="H47" s="233"/>
      <c r="I47" s="29"/>
      <c r="J47" s="30"/>
    </row>
    <row r="48" spans="1:10" x14ac:dyDescent="0.25">
      <c r="A48" s="28"/>
      <c r="B48" s="29"/>
      <c r="C48" s="29"/>
      <c r="D48" s="29"/>
      <c r="E48" s="29"/>
      <c r="F48" s="234"/>
      <c r="G48" s="235"/>
      <c r="H48" s="236"/>
      <c r="I48" s="29"/>
      <c r="J48" s="30"/>
    </row>
    <row r="49" spans="1:10" x14ac:dyDescent="0.25">
      <c r="A49" s="28"/>
      <c r="B49" s="29"/>
      <c r="C49" s="29"/>
      <c r="D49" s="29"/>
      <c r="E49" s="29"/>
      <c r="F49" s="234"/>
      <c r="G49" s="235"/>
      <c r="H49" s="236"/>
      <c r="I49" s="29"/>
      <c r="J49" s="30"/>
    </row>
    <row r="50" spans="1:10" x14ac:dyDescent="0.25">
      <c r="A50" s="28"/>
      <c r="B50" s="29"/>
      <c r="C50" s="29"/>
      <c r="D50" s="29"/>
      <c r="E50" s="29"/>
      <c r="F50" s="234"/>
      <c r="G50" s="235"/>
      <c r="H50" s="236"/>
      <c r="I50" s="29"/>
      <c r="J50" s="30"/>
    </row>
    <row r="51" spans="1:10" ht="15.75" thickBot="1" x14ac:dyDescent="0.3">
      <c r="A51" s="28"/>
      <c r="B51" s="29"/>
      <c r="C51" s="29"/>
      <c r="D51" s="29"/>
      <c r="E51" s="29"/>
      <c r="F51" s="237"/>
      <c r="G51" s="238"/>
      <c r="H51" s="239"/>
      <c r="I51" s="29"/>
      <c r="J51" s="30"/>
    </row>
    <row r="52" spans="1:10" ht="15.75" thickBot="1" x14ac:dyDescent="0.3">
      <c r="A52" s="73" t="s">
        <v>20</v>
      </c>
      <c r="B52" s="37"/>
      <c r="C52" s="37"/>
      <c r="D52" s="37"/>
      <c r="E52" s="37"/>
      <c r="F52" s="37"/>
      <c r="G52" s="37"/>
      <c r="H52" s="37"/>
      <c r="I52" s="37"/>
      <c r="J52" s="38"/>
    </row>
  </sheetData>
  <sheetProtection algorithmName="SHA-512" hashValue="bi4xOZ0uVb7DWO61dbvi75TDH3DCTUOWhtXjPzVfqpu9nP6cp3HssCJQfxZBbBjho/XfRLlX7GfK2Jaq9GMt2Q==" saltValue="59zpU+mSy+XCyqnwmpjAB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B015-CE9C-4E29-967A-F0BD7DB30016}">
  <sheetPr>
    <tabColor theme="4" tint="0.79998168889431442"/>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3" t="s">
        <v>53</v>
      </c>
      <c r="B1" s="264"/>
      <c r="C1" s="264"/>
      <c r="D1" s="264"/>
      <c r="E1" s="264"/>
      <c r="F1" s="264"/>
      <c r="G1" s="264"/>
      <c r="H1" s="264"/>
      <c r="I1" s="264"/>
      <c r="J1" s="265"/>
    </row>
    <row r="2" spans="1:10" ht="15.75" thickBot="1" x14ac:dyDescent="0.3">
      <c r="A2" s="39" t="s">
        <v>1</v>
      </c>
      <c r="B2" s="246" t="str">
        <f>IF(ISBLANK(Résultats!A19),"",Résultats!A19)</f>
        <v/>
      </c>
      <c r="C2" s="250"/>
      <c r="D2" s="250"/>
      <c r="E2" s="250"/>
      <c r="F2" s="247"/>
      <c r="G2" s="40" t="s">
        <v>2</v>
      </c>
      <c r="H2" s="40"/>
      <c r="I2" s="246" t="str">
        <f>IF(ISBLANK(Résultats!D19),"",Résultats!D19)</f>
        <v/>
      </c>
      <c r="J2" s="247"/>
    </row>
    <row r="3" spans="1:10" ht="15.75" thickBot="1" x14ac:dyDescent="0.3">
      <c r="A3" s="39" t="s">
        <v>3</v>
      </c>
      <c r="B3" s="40"/>
      <c r="C3" s="246" t="str">
        <f>IF(ISBLANK(Résultats!G19),"",Résultats!G19)</f>
        <v/>
      </c>
      <c r="D3" s="250"/>
      <c r="E3" s="250"/>
      <c r="F3" s="247"/>
      <c r="G3" s="266" t="s">
        <v>19</v>
      </c>
      <c r="H3" s="267"/>
      <c r="I3" s="248" t="str">
        <f>IF(ISBLANK(Résultats!F19),"","moins de 21ans")</f>
        <v/>
      </c>
      <c r="J3" s="249"/>
    </row>
    <row r="4" spans="1:10" ht="15.75" thickBot="1" x14ac:dyDescent="0.3">
      <c r="A4" s="39" t="s">
        <v>5</v>
      </c>
      <c r="B4" s="40"/>
      <c r="C4" s="246" t="str">
        <f>IF(ISBLANK(Résultats!C2),"",(Résultats!C2))</f>
        <v/>
      </c>
      <c r="D4" s="250"/>
      <c r="E4" s="250"/>
      <c r="F4" s="247"/>
      <c r="G4" s="40" t="s">
        <v>11</v>
      </c>
      <c r="H4" s="40"/>
      <c r="I4" s="248" t="str">
        <f>IF(ISBLANK(Résultats!J2),"",Résultats!J2)</f>
        <v/>
      </c>
      <c r="J4" s="249"/>
    </row>
    <row r="5" spans="1:10" x14ac:dyDescent="0.25">
      <c r="A5" s="39" t="s">
        <v>0</v>
      </c>
      <c r="B5" s="40"/>
      <c r="C5" s="40"/>
      <c r="D5" s="40"/>
      <c r="E5" s="40"/>
      <c r="F5" s="40"/>
      <c r="G5" s="40"/>
      <c r="H5" s="40"/>
      <c r="I5" s="50"/>
      <c r="J5" s="41"/>
    </row>
    <row r="6" spans="1:10" ht="17.25" x14ac:dyDescent="0.25">
      <c r="A6" s="135" t="s">
        <v>38</v>
      </c>
      <c r="B6" s="40"/>
      <c r="C6" s="40"/>
      <c r="D6" s="40"/>
      <c r="E6" s="40"/>
      <c r="F6" s="40"/>
      <c r="G6" s="40"/>
      <c r="H6" s="40"/>
      <c r="I6" s="40"/>
      <c r="J6" s="41"/>
    </row>
    <row r="7" spans="1:10" ht="17.25" x14ac:dyDescent="0.25">
      <c r="A7" s="135" t="s">
        <v>39</v>
      </c>
      <c r="B7" s="40"/>
      <c r="C7" s="40"/>
      <c r="D7" s="40"/>
      <c r="E7" s="40"/>
      <c r="F7" s="40"/>
      <c r="G7" s="40"/>
      <c r="H7" s="40"/>
      <c r="I7" s="40"/>
      <c r="J7" s="41"/>
    </row>
    <row r="8" spans="1:10" ht="17.25" x14ac:dyDescent="0.25">
      <c r="A8" s="135" t="s">
        <v>40</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6</v>
      </c>
      <c r="C10" s="136" t="s">
        <v>26</v>
      </c>
      <c r="D10" s="136" t="s">
        <v>27</v>
      </c>
      <c r="E10" s="136" t="s">
        <v>28</v>
      </c>
      <c r="F10" s="43" t="s">
        <v>37</v>
      </c>
      <c r="G10" s="79"/>
      <c r="H10" s="80"/>
      <c r="I10" s="40"/>
      <c r="J10" s="41"/>
    </row>
    <row r="11" spans="1:10" x14ac:dyDescent="0.25">
      <c r="A11" s="40"/>
      <c r="B11" s="44" t="s">
        <v>31</v>
      </c>
      <c r="C11" s="45">
        <f>SUM(FigA!G13:'FigA'!J13)</f>
        <v>0</v>
      </c>
      <c r="D11" s="45">
        <f>SUM(FigA!K13:'FigA'!N13)</f>
        <v>0</v>
      </c>
      <c r="E11" s="45">
        <f>SUM(FigA!O13:'FigA'!R13)</f>
        <v>0</v>
      </c>
      <c r="F11" s="45">
        <f>FigA!S13</f>
        <v>0</v>
      </c>
      <c r="G11" s="81"/>
      <c r="H11" s="82"/>
      <c r="I11" s="40"/>
      <c r="J11" s="41"/>
    </row>
    <row r="12" spans="1:10" x14ac:dyDescent="0.25">
      <c r="A12" s="40"/>
      <c r="B12" s="44" t="s">
        <v>32</v>
      </c>
      <c r="C12" s="45">
        <f>SUM(FigB!G$13:'FigB'!J$13)</f>
        <v>0</v>
      </c>
      <c r="D12" s="45">
        <f>SUM(FigB!K$13:'FigB'!N$13)</f>
        <v>0</v>
      </c>
      <c r="E12" s="45">
        <f>SUM(FigB!Q$13:'FigB'!R$13)</f>
        <v>0</v>
      </c>
      <c r="F12" s="45">
        <f>FigB!S13</f>
        <v>0</v>
      </c>
      <c r="G12" s="81"/>
      <c r="H12" s="82"/>
      <c r="I12" s="40"/>
      <c r="J12" s="41"/>
    </row>
    <row r="13" spans="1:10" x14ac:dyDescent="0.25">
      <c r="A13" s="40"/>
      <c r="B13" s="44" t="s">
        <v>33</v>
      </c>
      <c r="C13" s="45">
        <f>SUM(FigC!H$13:'FigC'!K$13)</f>
        <v>0</v>
      </c>
      <c r="D13" s="45">
        <f>SUM(FigC!L$13:'FigC'!O$13)</f>
        <v>0</v>
      </c>
      <c r="E13" s="45">
        <f>SUM(FigC!P$13:'FigC'!S$13)</f>
        <v>0</v>
      </c>
      <c r="F13" s="45">
        <f>FigC!T13</f>
        <v>0</v>
      </c>
      <c r="G13" s="81"/>
      <c r="H13" s="82"/>
      <c r="I13" s="40"/>
      <c r="J13" s="41"/>
    </row>
    <row r="14" spans="1:10" x14ac:dyDescent="0.25">
      <c r="A14" s="40"/>
      <c r="B14" s="44" t="s">
        <v>34</v>
      </c>
      <c r="C14" s="45">
        <f>SUM(FigD!H$13:'FigD'!K$13)</f>
        <v>0</v>
      </c>
      <c r="D14" s="45">
        <f>SUM(FigD!L$13:'FigD'!O$13)</f>
        <v>0</v>
      </c>
      <c r="E14" s="45">
        <f>SUM(FigD!P$13:'FigD'!S$13)</f>
        <v>0</v>
      </c>
      <c r="F14" s="45">
        <f>FigD!T13</f>
        <v>0</v>
      </c>
      <c r="G14" s="81"/>
      <c r="H14" s="82"/>
      <c r="I14" s="40"/>
      <c r="J14" s="41"/>
    </row>
    <row r="15" spans="1:10" x14ac:dyDescent="0.25">
      <c r="A15" s="40"/>
      <c r="B15" s="44" t="s">
        <v>35</v>
      </c>
      <c r="C15" s="45">
        <f>SUM(FigE!H$13:'FigE'!K$13)</f>
        <v>0</v>
      </c>
      <c r="D15" s="45">
        <f>SUM(FigE!L$13:'FigE'!O$13)</f>
        <v>0</v>
      </c>
      <c r="E15" s="45">
        <f>SUM(FigE!P$13:'FigE'!S$13)</f>
        <v>0</v>
      </c>
      <c r="F15" s="45">
        <f>FigE!T13</f>
        <v>0</v>
      </c>
      <c r="G15" s="81"/>
      <c r="H15" s="82"/>
      <c r="I15" s="40"/>
      <c r="J15" s="41"/>
    </row>
    <row r="16" spans="1:10" x14ac:dyDescent="0.25">
      <c r="A16" s="40"/>
      <c r="B16" s="44" t="s">
        <v>36</v>
      </c>
      <c r="C16" s="45">
        <f>SUM(FigF!H$13:'FigF'!L$13)</f>
        <v>0</v>
      </c>
      <c r="D16" s="45">
        <f>SUM(FigF!M$13:'FigF'!Q$13)</f>
        <v>0</v>
      </c>
      <c r="E16" s="45">
        <f>SUM(FigF!R$13:'FigF'!V$13)</f>
        <v>0</v>
      </c>
      <c r="F16" s="45">
        <f>FigF!W13</f>
        <v>0</v>
      </c>
      <c r="G16" s="81"/>
      <c r="H16" s="82"/>
      <c r="I16" s="40"/>
      <c r="J16" s="41"/>
    </row>
    <row r="17" spans="1:10" x14ac:dyDescent="0.25">
      <c r="A17" s="40"/>
      <c r="B17" s="128"/>
      <c r="C17" s="46"/>
      <c r="D17" s="46"/>
      <c r="E17" s="46"/>
      <c r="F17" s="46"/>
      <c r="G17" s="40"/>
      <c r="H17" s="82"/>
      <c r="I17" s="40"/>
      <c r="J17" s="41"/>
    </row>
    <row r="18" spans="1:10" x14ac:dyDescent="0.25">
      <c r="A18" s="40"/>
      <c r="B18" s="129"/>
      <c r="C18" s="40"/>
      <c r="D18" s="40"/>
      <c r="E18" s="40"/>
      <c r="F18" s="40"/>
      <c r="G18" s="40"/>
      <c r="H18" s="82"/>
      <c r="I18" s="40"/>
      <c r="J18" s="41"/>
    </row>
    <row r="19" spans="1:10" x14ac:dyDescent="0.25">
      <c r="A19" s="40"/>
      <c r="B19" s="129"/>
      <c r="C19" s="40"/>
      <c r="D19" s="40"/>
      <c r="E19" s="40"/>
      <c r="F19" s="40"/>
      <c r="G19" s="40"/>
      <c r="H19" s="82"/>
      <c r="I19" s="40"/>
      <c r="J19" s="41"/>
    </row>
    <row r="20" spans="1:10" x14ac:dyDescent="0.25">
      <c r="A20" s="40"/>
      <c r="B20" s="129"/>
      <c r="C20" s="40"/>
      <c r="D20" s="40"/>
      <c r="E20" s="40"/>
      <c r="F20" s="40"/>
      <c r="G20" s="40"/>
      <c r="H20" s="82"/>
      <c r="I20" s="40"/>
      <c r="J20" s="41"/>
    </row>
    <row r="21" spans="1:10" x14ac:dyDescent="0.25">
      <c r="A21" s="40"/>
      <c r="B21" s="129"/>
      <c r="C21" s="40"/>
      <c r="D21" s="40"/>
      <c r="E21" s="40"/>
      <c r="F21" s="40"/>
      <c r="G21" s="40"/>
      <c r="H21" s="82"/>
      <c r="I21" s="40"/>
      <c r="J21" s="41"/>
    </row>
    <row r="22" spans="1:10" x14ac:dyDescent="0.25">
      <c r="A22" s="40"/>
      <c r="B22" s="129"/>
      <c r="C22" s="40"/>
      <c r="D22" s="40"/>
      <c r="E22" s="40"/>
      <c r="F22" s="40"/>
      <c r="G22" s="40"/>
      <c r="H22" s="82"/>
      <c r="I22" s="40"/>
      <c r="J22" s="41"/>
    </row>
    <row r="23" spans="1:10" x14ac:dyDescent="0.25">
      <c r="A23" s="40"/>
      <c r="B23" s="129"/>
      <c r="C23" s="40"/>
      <c r="D23" s="40"/>
      <c r="E23" s="40"/>
      <c r="F23" s="40"/>
      <c r="G23" s="40"/>
      <c r="H23" s="82"/>
      <c r="I23" s="40"/>
      <c r="J23" s="41"/>
    </row>
    <row r="24" spans="1:10" x14ac:dyDescent="0.25">
      <c r="A24" s="40"/>
      <c r="B24" s="129"/>
      <c r="C24" s="40"/>
      <c r="D24" s="40"/>
      <c r="E24" s="40"/>
      <c r="F24" s="40"/>
      <c r="G24" s="40"/>
      <c r="H24" s="82"/>
      <c r="I24" s="40"/>
      <c r="J24" s="41"/>
    </row>
    <row r="25" spans="1:10" x14ac:dyDescent="0.25">
      <c r="A25" s="40"/>
      <c r="B25" s="129"/>
      <c r="C25" s="40"/>
      <c r="D25" s="40"/>
      <c r="E25" s="40"/>
      <c r="F25" s="40"/>
      <c r="G25" s="40"/>
      <c r="H25" s="82"/>
      <c r="I25" s="40"/>
      <c r="J25" s="41"/>
    </row>
    <row r="26" spans="1:10" x14ac:dyDescent="0.25">
      <c r="A26" s="40"/>
      <c r="B26" s="129"/>
      <c r="C26" s="40"/>
      <c r="D26" s="40"/>
      <c r="E26" s="40"/>
      <c r="F26" s="40"/>
      <c r="G26" s="40"/>
      <c r="H26" s="82"/>
      <c r="I26" s="40"/>
      <c r="J26" s="41"/>
    </row>
    <row r="27" spans="1:10" x14ac:dyDescent="0.25">
      <c r="A27" s="40"/>
      <c r="B27" s="129"/>
      <c r="C27" s="40"/>
      <c r="D27" s="40"/>
      <c r="E27" s="40"/>
      <c r="F27" s="40"/>
      <c r="G27" s="40"/>
      <c r="H27" s="82"/>
      <c r="I27" s="40"/>
      <c r="J27" s="41"/>
    </row>
    <row r="28" spans="1:10" x14ac:dyDescent="0.25">
      <c r="A28" s="40"/>
      <c r="B28" s="129"/>
      <c r="C28" s="40"/>
      <c r="D28" s="40"/>
      <c r="E28" s="40"/>
      <c r="F28" s="40"/>
      <c r="G28" s="40"/>
      <c r="H28" s="82"/>
      <c r="I28" s="40"/>
      <c r="J28" s="41"/>
    </row>
    <row r="29" spans="1:10" x14ac:dyDescent="0.25">
      <c r="A29" s="40"/>
      <c r="B29" s="129"/>
      <c r="C29" s="40"/>
      <c r="D29" s="40"/>
      <c r="E29" s="40"/>
      <c r="F29" s="40"/>
      <c r="G29" s="40"/>
      <c r="H29" s="82"/>
      <c r="I29" s="40"/>
      <c r="J29" s="41"/>
    </row>
    <row r="30" spans="1:10" x14ac:dyDescent="0.25">
      <c r="A30" s="40"/>
      <c r="B30" s="129"/>
      <c r="C30" s="40"/>
      <c r="D30" s="40"/>
      <c r="E30" s="40"/>
      <c r="F30" s="40"/>
      <c r="G30" s="40"/>
      <c r="H30" s="82"/>
      <c r="I30" s="40"/>
      <c r="J30" s="41"/>
    </row>
    <row r="31" spans="1:10" x14ac:dyDescent="0.25">
      <c r="A31" s="40"/>
      <c r="B31" s="129"/>
      <c r="C31" s="40"/>
      <c r="D31" s="40"/>
      <c r="E31" s="40"/>
      <c r="F31" s="40"/>
      <c r="G31" s="40"/>
      <c r="H31" s="82"/>
      <c r="I31" s="40"/>
      <c r="J31" s="41"/>
    </row>
    <row r="32" spans="1:10" x14ac:dyDescent="0.25">
      <c r="A32" s="40"/>
      <c r="B32" s="129"/>
      <c r="C32" s="40"/>
      <c r="D32" s="40"/>
      <c r="E32" s="40"/>
      <c r="F32" s="40"/>
      <c r="G32" s="40"/>
      <c r="H32" s="82"/>
      <c r="I32" s="40"/>
      <c r="J32" s="41"/>
    </row>
    <row r="33" spans="1:10" x14ac:dyDescent="0.25">
      <c r="A33" s="40"/>
      <c r="B33" s="129"/>
      <c r="C33" s="40"/>
      <c r="D33" s="40"/>
      <c r="E33" s="40"/>
      <c r="F33" s="40"/>
      <c r="G33" s="40"/>
      <c r="H33" s="82"/>
      <c r="I33" s="40"/>
      <c r="J33" s="41"/>
    </row>
    <row r="34" spans="1:10" x14ac:dyDescent="0.25">
      <c r="A34" s="40"/>
      <c r="B34" s="129"/>
      <c r="C34" s="40"/>
      <c r="D34" s="40"/>
      <c r="E34" s="130"/>
      <c r="F34" s="130"/>
      <c r="G34" s="40"/>
      <c r="H34" s="82"/>
      <c r="I34" s="40"/>
      <c r="J34" s="41"/>
    </row>
    <row r="35" spans="1:10" x14ac:dyDescent="0.25">
      <c r="A35" s="40"/>
      <c r="B35" s="40"/>
      <c r="C35" s="40"/>
      <c r="D35" s="131"/>
      <c r="E35" s="45" t="s">
        <v>57</v>
      </c>
      <c r="F35" s="155">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4</v>
      </c>
      <c r="C46" s="40"/>
      <c r="D46" s="40"/>
      <c r="E46" s="40"/>
      <c r="F46" s="40" t="s">
        <v>7</v>
      </c>
      <c r="G46" s="40"/>
      <c r="H46" s="40"/>
      <c r="I46" s="40"/>
      <c r="J46" s="41"/>
    </row>
    <row r="47" spans="1:10" ht="15.75" thickBot="1" x14ac:dyDescent="0.3">
      <c r="A47" s="39"/>
      <c r="B47" s="240" t="str">
        <f>IF(ISBLANK(Résultats!C4),"",Résultats!C4)</f>
        <v/>
      </c>
      <c r="C47" s="241"/>
      <c r="D47" s="242"/>
      <c r="E47" s="40"/>
      <c r="F47" s="231"/>
      <c r="G47" s="232"/>
      <c r="H47" s="233"/>
      <c r="I47" s="40"/>
      <c r="J47" s="41"/>
    </row>
    <row r="48" spans="1:10" x14ac:dyDescent="0.25">
      <c r="A48" s="39"/>
      <c r="B48" s="40"/>
      <c r="C48" s="40"/>
      <c r="D48" s="40"/>
      <c r="E48" s="40"/>
      <c r="F48" s="234"/>
      <c r="G48" s="235"/>
      <c r="H48" s="236"/>
      <c r="I48" s="40"/>
      <c r="J48" s="41"/>
    </row>
    <row r="49" spans="1:10" x14ac:dyDescent="0.25">
      <c r="A49" s="39"/>
      <c r="B49" s="40"/>
      <c r="C49" s="40"/>
      <c r="D49" s="40"/>
      <c r="E49" s="40"/>
      <c r="F49" s="234"/>
      <c r="G49" s="235"/>
      <c r="H49" s="236"/>
      <c r="I49" s="40"/>
      <c r="J49" s="41"/>
    </row>
    <row r="50" spans="1:10" x14ac:dyDescent="0.25">
      <c r="A50" s="39"/>
      <c r="B50" s="40"/>
      <c r="C50" s="40"/>
      <c r="D50" s="40"/>
      <c r="E50" s="40"/>
      <c r="F50" s="234"/>
      <c r="G50" s="235"/>
      <c r="H50" s="236"/>
      <c r="I50" s="40"/>
      <c r="J50" s="41"/>
    </row>
    <row r="51" spans="1:10" ht="15.75" thickBot="1" x14ac:dyDescent="0.3">
      <c r="A51" s="39"/>
      <c r="B51" s="40"/>
      <c r="C51" s="40"/>
      <c r="D51" s="40"/>
      <c r="E51" s="40"/>
      <c r="F51" s="237"/>
      <c r="G51" s="238"/>
      <c r="H51" s="239"/>
      <c r="I51" s="40"/>
      <c r="J51" s="41"/>
    </row>
    <row r="52" spans="1:10" ht="15.75" thickBot="1" x14ac:dyDescent="0.3">
      <c r="A52" s="72" t="s">
        <v>20</v>
      </c>
      <c r="B52" s="47"/>
      <c r="C52" s="47"/>
      <c r="D52" s="47"/>
      <c r="E52" s="47"/>
      <c r="F52" s="47"/>
      <c r="G52" s="47"/>
      <c r="H52" s="47"/>
      <c r="I52" s="47"/>
      <c r="J52" s="48"/>
    </row>
  </sheetData>
  <sheetProtection algorithmName="SHA-512" hashValue="9bSVOW7YoghY8SIUPUS9OBdsjksFAMFmRVEjJHRUiHkqKq3qMWFEFtgJ3LhPGrHXIgU8MT2qBv/yjodxlyGnfw==" saltValue="oXPmXE0CWOLIGv0Gqyakf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FE73-D36B-40E2-8ACF-0D464D39244B}">
  <dimension ref="A1:J52"/>
  <sheetViews>
    <sheetView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3" t="s">
        <v>53</v>
      </c>
      <c r="B1" s="244"/>
      <c r="C1" s="244"/>
      <c r="D1" s="244"/>
      <c r="E1" s="244"/>
      <c r="F1" s="244"/>
      <c r="G1" s="244"/>
      <c r="H1" s="244"/>
      <c r="I1" s="244"/>
      <c r="J1" s="245"/>
    </row>
    <row r="2" spans="1:10" ht="15.75" thickBot="1" x14ac:dyDescent="0.3">
      <c r="A2" s="6" t="s">
        <v>1</v>
      </c>
      <c r="B2" s="246" t="str">
        <f>IF(ISBLANK(Résultats!A20),"",Résultats!A20)</f>
        <v/>
      </c>
      <c r="C2" s="250"/>
      <c r="D2" s="250"/>
      <c r="E2" s="250"/>
      <c r="F2" s="247"/>
      <c r="G2" s="7" t="s">
        <v>2</v>
      </c>
      <c r="H2" s="7"/>
      <c r="I2" s="246" t="str">
        <f>IF(ISBLANK(Résultats!D20),"",Résultats!D20)</f>
        <v/>
      </c>
      <c r="J2" s="247"/>
    </row>
    <row r="3" spans="1:10" ht="15.75" thickBot="1" x14ac:dyDescent="0.3">
      <c r="A3" s="6" t="s">
        <v>3</v>
      </c>
      <c r="B3" s="7"/>
      <c r="C3" s="246" t="str">
        <f>IF(ISBLANK(Résultats!G20),"",Résultats!G20)</f>
        <v/>
      </c>
      <c r="D3" s="250"/>
      <c r="E3" s="250"/>
      <c r="F3" s="247"/>
      <c r="G3" s="251" t="s">
        <v>19</v>
      </c>
      <c r="H3" s="252"/>
      <c r="I3" s="248" t="str">
        <f>IF(ISBLANK(Résultats!F20),"","moins de 21ans")</f>
        <v/>
      </c>
      <c r="J3" s="249"/>
    </row>
    <row r="4" spans="1:10" ht="15.75" thickBot="1" x14ac:dyDescent="0.3">
      <c r="A4" s="6" t="s">
        <v>5</v>
      </c>
      <c r="B4" s="7"/>
      <c r="C4" s="246" t="str">
        <f>IF(ISBLANK(Résultats!C2),"",(Résultats!C2))</f>
        <v/>
      </c>
      <c r="D4" s="250"/>
      <c r="E4" s="250"/>
      <c r="F4" s="247"/>
      <c r="G4" s="7" t="s">
        <v>11</v>
      </c>
      <c r="H4" s="7"/>
      <c r="I4" s="248" t="str">
        <f>IF(ISBLANK(Résultats!J2),"",Résultats!J2)</f>
        <v/>
      </c>
      <c r="J4" s="249"/>
    </row>
    <row r="5" spans="1:10" x14ac:dyDescent="0.25">
      <c r="A5" s="6" t="s">
        <v>0</v>
      </c>
      <c r="B5" s="7"/>
      <c r="C5" s="7"/>
      <c r="D5" s="7"/>
      <c r="E5" s="7"/>
      <c r="F5" s="7"/>
      <c r="G5" s="7"/>
      <c r="H5" s="7"/>
      <c r="I5" s="49"/>
      <c r="J5" s="8"/>
    </row>
    <row r="6" spans="1:10" ht="17.25" x14ac:dyDescent="0.25">
      <c r="A6" s="112" t="s">
        <v>38</v>
      </c>
      <c r="B6" s="7"/>
      <c r="C6" s="7"/>
      <c r="D6" s="7"/>
      <c r="E6" s="7"/>
      <c r="F6" s="7"/>
      <c r="G6" s="7"/>
      <c r="H6" s="7"/>
      <c r="I6" s="7"/>
      <c r="J6" s="8"/>
    </row>
    <row r="7" spans="1:10" ht="17.25" x14ac:dyDescent="0.25">
      <c r="A7" s="112" t="s">
        <v>39</v>
      </c>
      <c r="B7" s="7"/>
      <c r="C7" s="7"/>
      <c r="D7" s="7"/>
      <c r="E7" s="7"/>
      <c r="F7" s="7"/>
      <c r="G7" s="7"/>
      <c r="H7" s="7"/>
      <c r="I7" s="7"/>
      <c r="J7" s="8"/>
    </row>
    <row r="8" spans="1:10" ht="17.25" x14ac:dyDescent="0.25">
      <c r="A8" s="112" t="s">
        <v>40</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6</v>
      </c>
      <c r="C10" s="10" t="s">
        <v>26</v>
      </c>
      <c r="D10" s="10" t="s">
        <v>27</v>
      </c>
      <c r="E10" s="10" t="s">
        <v>28</v>
      </c>
      <c r="F10" s="11" t="s">
        <v>37</v>
      </c>
      <c r="G10" s="76"/>
      <c r="H10" s="77"/>
      <c r="I10" s="7"/>
      <c r="J10" s="8"/>
    </row>
    <row r="11" spans="1:10" x14ac:dyDescent="0.25">
      <c r="A11" s="7"/>
      <c r="B11" s="12" t="s">
        <v>31</v>
      </c>
      <c r="C11" s="13">
        <f>SUM(FigA!G14:'FigA'!J14)</f>
        <v>0</v>
      </c>
      <c r="D11" s="13">
        <f>SUM(FigA!K14:'FigA'!N14)</f>
        <v>0</v>
      </c>
      <c r="E11" s="13">
        <f>SUM(FigA!O14:'FigA'!R14)</f>
        <v>0</v>
      </c>
      <c r="F11" s="13">
        <f>FigA!S14</f>
        <v>0</v>
      </c>
      <c r="G11" s="58"/>
      <c r="H11" s="78"/>
      <c r="I11" s="7"/>
      <c r="J11" s="8"/>
    </row>
    <row r="12" spans="1:10" x14ac:dyDescent="0.25">
      <c r="A12" s="7"/>
      <c r="B12" s="12" t="s">
        <v>32</v>
      </c>
      <c r="C12" s="13">
        <f>SUM(FigB!G$14:'FigB'!J$14)</f>
        <v>0</v>
      </c>
      <c r="D12" s="13">
        <f>SUM(FigB!K$14:'FigB'!N$14)</f>
        <v>0</v>
      </c>
      <c r="E12" s="13">
        <f>SUM(FigB!Q$14:'FigB'!R$14)</f>
        <v>0</v>
      </c>
      <c r="F12" s="13">
        <f>FigB!S14</f>
        <v>0</v>
      </c>
      <c r="G12" s="58"/>
      <c r="H12" s="78"/>
      <c r="I12" s="7"/>
      <c r="J12" s="8"/>
    </row>
    <row r="13" spans="1:10" x14ac:dyDescent="0.25">
      <c r="A13" s="7"/>
      <c r="B13" s="12" t="s">
        <v>33</v>
      </c>
      <c r="C13" s="13">
        <f>SUM(FigC!H$14:'FigC'!K$14)</f>
        <v>0</v>
      </c>
      <c r="D13" s="13">
        <f>SUM(FigC!L$14:'FigC'!O$14)</f>
        <v>0</v>
      </c>
      <c r="E13" s="13">
        <f>SUM(FigC!P$14:'FigC'!S$14)</f>
        <v>0</v>
      </c>
      <c r="F13" s="13">
        <f>FigC!T14</f>
        <v>0</v>
      </c>
      <c r="G13" s="58"/>
      <c r="H13" s="78"/>
      <c r="I13" s="7"/>
      <c r="J13" s="8"/>
    </row>
    <row r="14" spans="1:10" x14ac:dyDescent="0.25">
      <c r="A14" s="7"/>
      <c r="B14" s="12" t="s">
        <v>34</v>
      </c>
      <c r="C14" s="13">
        <f>SUM(FigD!H$14:'FigD'!K$14)</f>
        <v>0</v>
      </c>
      <c r="D14" s="13">
        <f>SUM(FigD!L$14:'FigD'!O$14)</f>
        <v>0</v>
      </c>
      <c r="E14" s="13">
        <f>SUM(FigD!P$14:'FigD'!S$14)</f>
        <v>0</v>
      </c>
      <c r="F14" s="13">
        <f>FigD!T14</f>
        <v>0</v>
      </c>
      <c r="G14" s="58"/>
      <c r="H14" s="78"/>
      <c r="I14" s="7"/>
      <c r="J14" s="8"/>
    </row>
    <row r="15" spans="1:10" x14ac:dyDescent="0.25">
      <c r="A15" s="7"/>
      <c r="B15" s="12" t="s">
        <v>35</v>
      </c>
      <c r="C15" s="13">
        <f>SUM(FigE!H$14:'FigE'!K$14)</f>
        <v>0</v>
      </c>
      <c r="D15" s="13">
        <f>SUM(FigE!L$14:'FigE'!O$14)</f>
        <v>0</v>
      </c>
      <c r="E15" s="13">
        <f>SUM(FigE!P$14:'FigE'!S$14)</f>
        <v>0</v>
      </c>
      <c r="F15" s="13">
        <f>FigE!T14</f>
        <v>0</v>
      </c>
      <c r="G15" s="58"/>
      <c r="H15" s="78"/>
      <c r="I15" s="7"/>
      <c r="J15" s="8"/>
    </row>
    <row r="16" spans="1:10" x14ac:dyDescent="0.25">
      <c r="A16" s="7"/>
      <c r="B16" s="12" t="s">
        <v>36</v>
      </c>
      <c r="C16" s="13">
        <f>SUM(FigF!H$14:'FigF'!L$14)</f>
        <v>0</v>
      </c>
      <c r="D16" s="13">
        <f>SUM(FigF!M$14:'FigF'!Q$14)</f>
        <v>0</v>
      </c>
      <c r="E16" s="13">
        <f>SUM(FigF!R$14:'FigF'!V$14)</f>
        <v>0</v>
      </c>
      <c r="F16" s="13">
        <f>FigF!W14</f>
        <v>0</v>
      </c>
      <c r="G16" s="58"/>
      <c r="H16" s="78"/>
      <c r="I16" s="7"/>
      <c r="J16" s="8"/>
    </row>
    <row r="17" spans="1:10" x14ac:dyDescent="0.25">
      <c r="A17" s="7"/>
      <c r="B17" s="132"/>
      <c r="C17" s="14"/>
      <c r="D17" s="14"/>
      <c r="E17" s="14"/>
      <c r="F17" s="14"/>
      <c r="G17" s="7"/>
      <c r="H17" s="78"/>
      <c r="I17" s="7"/>
      <c r="J17" s="8"/>
    </row>
    <row r="18" spans="1:10" x14ac:dyDescent="0.25">
      <c r="A18" s="7"/>
      <c r="B18" s="118"/>
      <c r="C18" s="7"/>
      <c r="D18" s="7"/>
      <c r="E18" s="7"/>
      <c r="F18" s="7"/>
      <c r="G18" s="7"/>
      <c r="H18" s="78"/>
      <c r="I18" s="7"/>
      <c r="J18" s="8"/>
    </row>
    <row r="19" spans="1:10" x14ac:dyDescent="0.25">
      <c r="A19" s="7"/>
      <c r="B19" s="118"/>
      <c r="C19" s="7"/>
      <c r="D19" s="7"/>
      <c r="E19" s="7"/>
      <c r="F19" s="7"/>
      <c r="G19" s="7"/>
      <c r="H19" s="78"/>
      <c r="I19" s="7"/>
      <c r="J19" s="8"/>
    </row>
    <row r="20" spans="1:10" x14ac:dyDescent="0.25">
      <c r="A20" s="7"/>
      <c r="B20" s="118"/>
      <c r="C20" s="7"/>
      <c r="D20" s="7"/>
      <c r="E20" s="7"/>
      <c r="F20" s="7"/>
      <c r="G20" s="7"/>
      <c r="H20" s="78"/>
      <c r="I20" s="7"/>
      <c r="J20" s="8"/>
    </row>
    <row r="21" spans="1:10" x14ac:dyDescent="0.25">
      <c r="A21" s="7"/>
      <c r="B21" s="118"/>
      <c r="C21" s="7"/>
      <c r="D21" s="7"/>
      <c r="E21" s="7"/>
      <c r="F21" s="7"/>
      <c r="G21" s="7"/>
      <c r="H21" s="78"/>
      <c r="I21" s="7"/>
      <c r="J21" s="8"/>
    </row>
    <row r="22" spans="1:10" x14ac:dyDescent="0.25">
      <c r="A22" s="7"/>
      <c r="B22" s="118"/>
      <c r="C22" s="7"/>
      <c r="D22" s="7"/>
      <c r="E22" s="7"/>
      <c r="F22" s="7"/>
      <c r="G22" s="7"/>
      <c r="H22" s="78"/>
      <c r="I22" s="7"/>
      <c r="J22" s="8"/>
    </row>
    <row r="23" spans="1:10" x14ac:dyDescent="0.25">
      <c r="A23" s="7"/>
      <c r="B23" s="118"/>
      <c r="C23" s="7"/>
      <c r="D23" s="7"/>
      <c r="E23" s="7"/>
      <c r="F23" s="7"/>
      <c r="G23" s="7"/>
      <c r="H23" s="78"/>
      <c r="I23" s="7"/>
      <c r="J23" s="8"/>
    </row>
    <row r="24" spans="1:10" x14ac:dyDescent="0.25">
      <c r="A24" s="7"/>
      <c r="B24" s="118"/>
      <c r="C24" s="7"/>
      <c r="D24" s="7"/>
      <c r="E24" s="7"/>
      <c r="F24" s="7"/>
      <c r="G24" s="7"/>
      <c r="H24" s="78"/>
      <c r="I24" s="7"/>
      <c r="J24" s="8"/>
    </row>
    <row r="25" spans="1:10" x14ac:dyDescent="0.25">
      <c r="A25" s="7"/>
      <c r="B25" s="118"/>
      <c r="C25" s="7"/>
      <c r="D25" s="7"/>
      <c r="E25" s="7"/>
      <c r="F25" s="7"/>
      <c r="G25" s="7"/>
      <c r="H25" s="78"/>
      <c r="I25" s="7"/>
      <c r="J25" s="8"/>
    </row>
    <row r="26" spans="1:10" x14ac:dyDescent="0.25">
      <c r="A26" s="7"/>
      <c r="B26" s="118"/>
      <c r="C26" s="7"/>
      <c r="D26" s="7"/>
      <c r="E26" s="7"/>
      <c r="F26" s="7"/>
      <c r="G26" s="7"/>
      <c r="H26" s="78"/>
      <c r="I26" s="7"/>
      <c r="J26" s="8"/>
    </row>
    <row r="27" spans="1:10" x14ac:dyDescent="0.25">
      <c r="A27" s="7"/>
      <c r="B27" s="118"/>
      <c r="C27" s="7"/>
      <c r="D27" s="7"/>
      <c r="E27" s="7"/>
      <c r="F27" s="7"/>
      <c r="G27" s="7"/>
      <c r="H27" s="78"/>
      <c r="I27" s="7"/>
      <c r="J27" s="8"/>
    </row>
    <row r="28" spans="1:10" x14ac:dyDescent="0.25">
      <c r="A28" s="7"/>
      <c r="B28" s="118"/>
      <c r="C28" s="7"/>
      <c r="D28" s="7"/>
      <c r="E28" s="7"/>
      <c r="F28" s="7"/>
      <c r="G28" s="7"/>
      <c r="H28" s="78"/>
      <c r="I28" s="7"/>
      <c r="J28" s="8"/>
    </row>
    <row r="29" spans="1:10" x14ac:dyDescent="0.25">
      <c r="A29" s="7"/>
      <c r="B29" s="118"/>
      <c r="C29" s="7"/>
      <c r="D29" s="7"/>
      <c r="E29" s="7"/>
      <c r="F29" s="7"/>
      <c r="G29" s="7"/>
      <c r="H29" s="78"/>
      <c r="I29" s="7"/>
      <c r="J29" s="8"/>
    </row>
    <row r="30" spans="1:10" x14ac:dyDescent="0.25">
      <c r="A30" s="7"/>
      <c r="B30" s="118"/>
      <c r="C30" s="7"/>
      <c r="D30" s="7"/>
      <c r="E30" s="7"/>
      <c r="F30" s="7"/>
      <c r="G30" s="7"/>
      <c r="H30" s="78"/>
      <c r="I30" s="7"/>
      <c r="J30" s="8"/>
    </row>
    <row r="31" spans="1:10" x14ac:dyDescent="0.25">
      <c r="A31" s="7"/>
      <c r="B31" s="118"/>
      <c r="C31" s="7"/>
      <c r="D31" s="7"/>
      <c r="E31" s="7"/>
      <c r="F31" s="7"/>
      <c r="G31" s="7"/>
      <c r="H31" s="78"/>
      <c r="I31" s="7"/>
      <c r="J31" s="8"/>
    </row>
    <row r="32" spans="1:10" x14ac:dyDescent="0.25">
      <c r="A32" s="7"/>
      <c r="B32" s="118"/>
      <c r="C32" s="7"/>
      <c r="D32" s="7"/>
      <c r="E32" s="7"/>
      <c r="F32" s="7"/>
      <c r="G32" s="7"/>
      <c r="H32" s="78"/>
      <c r="I32" s="7"/>
      <c r="J32" s="8"/>
    </row>
    <row r="33" spans="1:10" x14ac:dyDescent="0.25">
      <c r="A33" s="7"/>
      <c r="B33" s="118"/>
      <c r="C33" s="7"/>
      <c r="D33" s="7"/>
      <c r="E33" s="7"/>
      <c r="F33" s="7"/>
      <c r="G33" s="7"/>
      <c r="H33" s="78"/>
      <c r="I33" s="7"/>
      <c r="J33" s="8"/>
    </row>
    <row r="34" spans="1:10" x14ac:dyDescent="0.25">
      <c r="A34" s="7"/>
      <c r="B34" s="118"/>
      <c r="C34" s="7"/>
      <c r="D34" s="7"/>
      <c r="E34" s="119"/>
      <c r="F34" s="119"/>
      <c r="G34" s="7"/>
      <c r="H34" s="78"/>
      <c r="I34" s="7"/>
      <c r="J34" s="8"/>
    </row>
    <row r="35" spans="1:10" x14ac:dyDescent="0.25">
      <c r="A35" s="7"/>
      <c r="B35" s="7"/>
      <c r="C35" s="7"/>
      <c r="D35" s="59"/>
      <c r="E35" s="13" t="s">
        <v>57</v>
      </c>
      <c r="F35" s="154">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4</v>
      </c>
      <c r="C46" s="7"/>
      <c r="D46" s="7"/>
      <c r="E46" s="7"/>
      <c r="F46" s="7" t="s">
        <v>7</v>
      </c>
      <c r="G46" s="7"/>
      <c r="H46" s="7"/>
      <c r="I46" s="7"/>
      <c r="J46" s="8"/>
    </row>
    <row r="47" spans="1:10" ht="15.75" thickBot="1" x14ac:dyDescent="0.3">
      <c r="A47" s="6"/>
      <c r="B47" s="240" t="str">
        <f>IF(ISBLANK(Résultats!C4),"",Résultats!C4)</f>
        <v/>
      </c>
      <c r="C47" s="241"/>
      <c r="D47" s="242"/>
      <c r="E47" s="7"/>
      <c r="F47" s="231"/>
      <c r="G47" s="232"/>
      <c r="H47" s="233"/>
      <c r="I47" s="7"/>
      <c r="J47" s="8"/>
    </row>
    <row r="48" spans="1:10" x14ac:dyDescent="0.25">
      <c r="A48" s="6"/>
      <c r="B48" s="7"/>
      <c r="C48" s="7"/>
      <c r="D48" s="7"/>
      <c r="E48" s="7"/>
      <c r="F48" s="234"/>
      <c r="G48" s="235"/>
      <c r="H48" s="236"/>
      <c r="I48" s="7"/>
      <c r="J48" s="8"/>
    </row>
    <row r="49" spans="1:10" x14ac:dyDescent="0.25">
      <c r="A49" s="6"/>
      <c r="B49" s="7"/>
      <c r="C49" s="7"/>
      <c r="D49" s="7"/>
      <c r="E49" s="7"/>
      <c r="F49" s="234"/>
      <c r="G49" s="235"/>
      <c r="H49" s="236"/>
      <c r="I49" s="7"/>
      <c r="J49" s="8"/>
    </row>
    <row r="50" spans="1:10" x14ac:dyDescent="0.25">
      <c r="A50" s="6"/>
      <c r="B50" s="7"/>
      <c r="C50" s="7"/>
      <c r="D50" s="7"/>
      <c r="E50" s="7"/>
      <c r="F50" s="234"/>
      <c r="G50" s="235"/>
      <c r="H50" s="236"/>
      <c r="I50" s="7"/>
      <c r="J50" s="8"/>
    </row>
    <row r="51" spans="1:10" ht="15.75" thickBot="1" x14ac:dyDescent="0.3">
      <c r="A51" s="6"/>
      <c r="B51" s="7"/>
      <c r="C51" s="7"/>
      <c r="D51" s="7"/>
      <c r="E51" s="7"/>
      <c r="F51" s="237"/>
      <c r="G51" s="238"/>
      <c r="H51" s="239"/>
      <c r="I51" s="7"/>
      <c r="J51" s="8"/>
    </row>
    <row r="52" spans="1:10" ht="15.75" thickBot="1" x14ac:dyDescent="0.3">
      <c r="A52" s="71" t="s">
        <v>20</v>
      </c>
      <c r="B52" s="15"/>
      <c r="C52" s="15"/>
      <c r="D52" s="15"/>
      <c r="E52" s="15"/>
      <c r="F52" s="15"/>
      <c r="G52" s="15"/>
      <c r="H52" s="15"/>
      <c r="I52" s="15"/>
      <c r="J52" s="16"/>
    </row>
  </sheetData>
  <sheetProtection algorithmName="SHA-512" hashValue="1bwxkHmZAjdAPES2ufxoNOwi9sqyJv2drUxMFKNKABVMiTiWHVOGet8Yr1OVfsc6UHgjvqz/rKK/kZOpKpSWHw==" saltValue="e/GAeKMf9YnuzcqrI92SG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A8F4-6AB4-46D6-8572-DA92D212350A}">
  <sheetPr>
    <tabColor rgb="FFFFFF00"/>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3" t="s">
        <v>53</v>
      </c>
      <c r="B1" s="254"/>
      <c r="C1" s="254"/>
      <c r="D1" s="254"/>
      <c r="E1" s="254"/>
      <c r="F1" s="254"/>
      <c r="G1" s="254"/>
      <c r="H1" s="254"/>
      <c r="I1" s="254"/>
      <c r="J1" s="255"/>
    </row>
    <row r="2" spans="1:10" ht="15.75" thickBot="1" x14ac:dyDescent="0.3">
      <c r="A2" s="17" t="s">
        <v>1</v>
      </c>
      <c r="B2" s="246" t="str">
        <f>IF(ISBLANK(Résultats!A21),"",Résultats!A21)</f>
        <v/>
      </c>
      <c r="C2" s="250"/>
      <c r="D2" s="250"/>
      <c r="E2" s="250"/>
      <c r="F2" s="247"/>
      <c r="G2" s="18" t="s">
        <v>2</v>
      </c>
      <c r="H2" s="18"/>
      <c r="I2" s="246" t="str">
        <f>IF(ISBLANK(Résultats!D21),"",Résultats!D21)</f>
        <v/>
      </c>
      <c r="J2" s="247"/>
    </row>
    <row r="3" spans="1:10" ht="15.75" thickBot="1" x14ac:dyDescent="0.3">
      <c r="A3" s="17" t="s">
        <v>3</v>
      </c>
      <c r="B3" s="18"/>
      <c r="C3" s="246" t="str">
        <f>IF(ISBLANK(Résultats!G21),"",Résultats!G21)</f>
        <v/>
      </c>
      <c r="D3" s="250"/>
      <c r="E3" s="250"/>
      <c r="F3" s="247"/>
      <c r="G3" s="256" t="s">
        <v>19</v>
      </c>
      <c r="H3" s="257"/>
      <c r="I3" s="248" t="str">
        <f>IF(ISBLANK(Résultats!F21),"","moins de 21ans")</f>
        <v/>
      </c>
      <c r="J3" s="249"/>
    </row>
    <row r="4" spans="1:10" ht="15.75" thickBot="1" x14ac:dyDescent="0.3">
      <c r="A4" s="17" t="s">
        <v>5</v>
      </c>
      <c r="B4" s="18"/>
      <c r="C4" s="246" t="str">
        <f>IF(ISBLANK(Résultats!C2),"",(Résultats!C2))</f>
        <v/>
      </c>
      <c r="D4" s="250"/>
      <c r="E4" s="250"/>
      <c r="F4" s="247"/>
      <c r="G4" s="18" t="s">
        <v>11</v>
      </c>
      <c r="H4" s="18"/>
      <c r="I4" s="248" t="str">
        <f>IF(ISBLANK(Résultats!J2),"",Résultats!J2)</f>
        <v/>
      </c>
      <c r="J4" s="249"/>
    </row>
    <row r="5" spans="1:10" x14ac:dyDescent="0.25">
      <c r="A5" s="17" t="s">
        <v>0</v>
      </c>
      <c r="B5" s="18"/>
      <c r="C5" s="18"/>
      <c r="D5" s="18"/>
      <c r="E5" s="18"/>
      <c r="F5" s="18"/>
      <c r="G5" s="18"/>
      <c r="H5" s="18"/>
      <c r="I5" s="52"/>
      <c r="J5" s="19"/>
    </row>
    <row r="6" spans="1:10" ht="17.25" x14ac:dyDescent="0.25">
      <c r="A6" s="133" t="s">
        <v>38</v>
      </c>
      <c r="B6" s="18"/>
      <c r="C6" s="18"/>
      <c r="D6" s="18"/>
      <c r="E6" s="18"/>
      <c r="F6" s="18"/>
      <c r="G6" s="18"/>
      <c r="H6" s="18"/>
      <c r="I6" s="18"/>
      <c r="J6" s="19"/>
    </row>
    <row r="7" spans="1:10" ht="17.25" x14ac:dyDescent="0.25">
      <c r="A7" s="133" t="s">
        <v>39</v>
      </c>
      <c r="B7" s="18"/>
      <c r="C7" s="18"/>
      <c r="D7" s="18"/>
      <c r="E7" s="18"/>
      <c r="F7" s="18"/>
      <c r="G7" s="18"/>
      <c r="H7" s="18"/>
      <c r="I7" s="18"/>
      <c r="J7" s="19"/>
    </row>
    <row r="8" spans="1:10" ht="17.25" x14ac:dyDescent="0.25">
      <c r="A8" s="133" t="s">
        <v>40</v>
      </c>
      <c r="B8" s="18"/>
      <c r="C8" s="18"/>
      <c r="D8" s="18"/>
      <c r="E8" s="18"/>
      <c r="F8" s="18"/>
      <c r="G8" s="18"/>
      <c r="H8" s="18"/>
      <c r="I8" s="18"/>
      <c r="J8" s="19"/>
    </row>
    <row r="9" spans="1:10" x14ac:dyDescent="0.25">
      <c r="A9" s="17"/>
      <c r="B9" s="18"/>
      <c r="C9" s="18"/>
      <c r="D9" s="18"/>
      <c r="E9" s="18"/>
      <c r="F9" s="18"/>
      <c r="G9" s="18"/>
      <c r="H9" s="18"/>
      <c r="I9" s="18"/>
      <c r="J9" s="19"/>
    </row>
    <row r="10" spans="1:10" ht="45" x14ac:dyDescent="0.25">
      <c r="A10" s="18"/>
      <c r="B10" s="20" t="s">
        <v>6</v>
      </c>
      <c r="C10" s="21" t="s">
        <v>26</v>
      </c>
      <c r="D10" s="21" t="s">
        <v>27</v>
      </c>
      <c r="E10" s="21" t="s">
        <v>28</v>
      </c>
      <c r="F10" s="22" t="s">
        <v>37</v>
      </c>
      <c r="G10" s="87"/>
      <c r="H10" s="88"/>
      <c r="I10" s="18"/>
      <c r="J10" s="19"/>
    </row>
    <row r="11" spans="1:10" x14ac:dyDescent="0.25">
      <c r="A11" s="18"/>
      <c r="B11" s="23" t="s">
        <v>31</v>
      </c>
      <c r="C11" s="24">
        <f>SUM(FigA!G15:'FigA'!J15)</f>
        <v>0</v>
      </c>
      <c r="D11" s="24">
        <f>SUM(FigA!K15:'FigA'!N15)</f>
        <v>0</v>
      </c>
      <c r="E11" s="24">
        <f>SUM(FigA!O15:'FigA'!R15)</f>
        <v>0</v>
      </c>
      <c r="F11" s="24">
        <f>FigA!S15</f>
        <v>0</v>
      </c>
      <c r="G11" s="89"/>
      <c r="H11" s="90"/>
      <c r="I11" s="18"/>
      <c r="J11" s="19"/>
    </row>
    <row r="12" spans="1:10" x14ac:dyDescent="0.25">
      <c r="A12" s="18"/>
      <c r="B12" s="23" t="s">
        <v>32</v>
      </c>
      <c r="C12" s="24">
        <f>SUM(FigB!G$15:'FigB'!J$15)</f>
        <v>0</v>
      </c>
      <c r="D12" s="24">
        <f>SUM(FigB!K$15:'FigB'!N$15)</f>
        <v>0</v>
      </c>
      <c r="E12" s="24">
        <f>SUM(FigB!Q$15:'FigB'!R$15)</f>
        <v>0</v>
      </c>
      <c r="F12" s="24">
        <f>FigB!S15</f>
        <v>0</v>
      </c>
      <c r="G12" s="89"/>
      <c r="H12" s="90"/>
      <c r="I12" s="18"/>
      <c r="J12" s="19"/>
    </row>
    <row r="13" spans="1:10" x14ac:dyDescent="0.25">
      <c r="A13" s="18"/>
      <c r="B13" s="23" t="s">
        <v>33</v>
      </c>
      <c r="C13" s="24">
        <f>SUM(FigC!H$15:'FigC'!K$15)</f>
        <v>0</v>
      </c>
      <c r="D13" s="24">
        <f>SUM(FigC!L$15:'FigC'!O$15)</f>
        <v>0</v>
      </c>
      <c r="E13" s="24">
        <f>SUM(FigC!P$15:'FigC'!S$15)</f>
        <v>0</v>
      </c>
      <c r="F13" s="24">
        <f>FigC!T15</f>
        <v>0</v>
      </c>
      <c r="G13" s="89"/>
      <c r="H13" s="90"/>
      <c r="I13" s="18"/>
      <c r="J13" s="19"/>
    </row>
    <row r="14" spans="1:10" x14ac:dyDescent="0.25">
      <c r="A14" s="18"/>
      <c r="B14" s="23" t="s">
        <v>34</v>
      </c>
      <c r="C14" s="24">
        <f>SUM(FigD!H$15:'FigD'!K$15)</f>
        <v>0</v>
      </c>
      <c r="D14" s="24">
        <f>SUM(FigD!L$15:'FigD'!O$15)</f>
        <v>0</v>
      </c>
      <c r="E14" s="24">
        <f>SUM(FigD!P$15:'FigD'!S$15)</f>
        <v>0</v>
      </c>
      <c r="F14" s="24">
        <f>FigD!T15</f>
        <v>0</v>
      </c>
      <c r="G14" s="89"/>
      <c r="H14" s="90"/>
      <c r="I14" s="18"/>
      <c r="J14" s="19"/>
    </row>
    <row r="15" spans="1:10" x14ac:dyDescent="0.25">
      <c r="A15" s="18"/>
      <c r="B15" s="23" t="s">
        <v>35</v>
      </c>
      <c r="C15" s="24">
        <f>SUM(FigE!H$15:'FigE'!K$15)</f>
        <v>0</v>
      </c>
      <c r="D15" s="24">
        <f>SUM(FigE!L$15:'FigE'!O$15)</f>
        <v>0</v>
      </c>
      <c r="E15" s="24">
        <f>SUM(FigE!P$15:'FigE'!S$15)</f>
        <v>0</v>
      </c>
      <c r="F15" s="24">
        <f>FigE!T15</f>
        <v>0</v>
      </c>
      <c r="G15" s="89"/>
      <c r="H15" s="90"/>
      <c r="I15" s="18"/>
      <c r="J15" s="19"/>
    </row>
    <row r="16" spans="1:10" x14ac:dyDescent="0.25">
      <c r="A16" s="18"/>
      <c r="B16" s="23" t="s">
        <v>36</v>
      </c>
      <c r="C16" s="24">
        <f>SUM(FigF!H$15:'FigF'!L$15)</f>
        <v>0</v>
      </c>
      <c r="D16" s="24">
        <f>SUM(FigF!M$15:'FigF'!Q$15)</f>
        <v>0</v>
      </c>
      <c r="E16" s="24">
        <f>SUM(FigF!R$15:'FigF'!V$15)</f>
        <v>0</v>
      </c>
      <c r="F16" s="24">
        <f>FigF!W15</f>
        <v>0</v>
      </c>
      <c r="G16" s="89"/>
      <c r="H16" s="90"/>
      <c r="I16" s="18"/>
      <c r="J16" s="19"/>
    </row>
    <row r="17" spans="1:10" x14ac:dyDescent="0.25">
      <c r="A17" s="18"/>
      <c r="B17" s="120"/>
      <c r="C17" s="25"/>
      <c r="D17" s="25"/>
      <c r="E17" s="25"/>
      <c r="F17" s="25"/>
      <c r="G17" s="18"/>
      <c r="H17" s="90"/>
      <c r="I17" s="18"/>
      <c r="J17" s="19"/>
    </row>
    <row r="18" spans="1:10" x14ac:dyDescent="0.25">
      <c r="A18" s="18"/>
      <c r="B18" s="121"/>
      <c r="C18" s="18"/>
      <c r="D18" s="18"/>
      <c r="E18" s="18"/>
      <c r="F18" s="18"/>
      <c r="G18" s="18"/>
      <c r="H18" s="90"/>
      <c r="I18" s="18"/>
      <c r="J18" s="19"/>
    </row>
    <row r="19" spans="1:10" x14ac:dyDescent="0.25">
      <c r="A19" s="18"/>
      <c r="B19" s="121"/>
      <c r="C19" s="18"/>
      <c r="D19" s="18"/>
      <c r="E19" s="18"/>
      <c r="F19" s="18"/>
      <c r="G19" s="18"/>
      <c r="H19" s="90"/>
      <c r="I19" s="18"/>
      <c r="J19" s="19"/>
    </row>
    <row r="20" spans="1:10" x14ac:dyDescent="0.25">
      <c r="A20" s="18"/>
      <c r="B20" s="121"/>
      <c r="C20" s="18"/>
      <c r="D20" s="18"/>
      <c r="E20" s="18"/>
      <c r="F20" s="18"/>
      <c r="G20" s="18"/>
      <c r="H20" s="90"/>
      <c r="I20" s="18"/>
      <c r="J20" s="19"/>
    </row>
    <row r="21" spans="1:10" x14ac:dyDescent="0.25">
      <c r="A21" s="18"/>
      <c r="B21" s="121"/>
      <c r="C21" s="18"/>
      <c r="D21" s="18"/>
      <c r="E21" s="18"/>
      <c r="F21" s="18"/>
      <c r="G21" s="18"/>
      <c r="H21" s="90"/>
      <c r="I21" s="18"/>
      <c r="J21" s="19"/>
    </row>
    <row r="22" spans="1:10" x14ac:dyDescent="0.25">
      <c r="A22" s="18"/>
      <c r="B22" s="121"/>
      <c r="C22" s="18"/>
      <c r="D22" s="18"/>
      <c r="E22" s="18"/>
      <c r="F22" s="18"/>
      <c r="G22" s="18"/>
      <c r="H22" s="90"/>
      <c r="I22" s="18"/>
      <c r="J22" s="19"/>
    </row>
    <row r="23" spans="1:10" x14ac:dyDescent="0.25">
      <c r="A23" s="18"/>
      <c r="B23" s="121"/>
      <c r="C23" s="18"/>
      <c r="D23" s="18"/>
      <c r="E23" s="18"/>
      <c r="F23" s="18"/>
      <c r="G23" s="18"/>
      <c r="H23" s="90"/>
      <c r="I23" s="18"/>
      <c r="J23" s="19"/>
    </row>
    <row r="24" spans="1:10" x14ac:dyDescent="0.25">
      <c r="A24" s="18"/>
      <c r="B24" s="121"/>
      <c r="C24" s="18"/>
      <c r="D24" s="18"/>
      <c r="E24" s="18"/>
      <c r="F24" s="18"/>
      <c r="G24" s="18"/>
      <c r="H24" s="90"/>
      <c r="I24" s="18"/>
      <c r="J24" s="19"/>
    </row>
    <row r="25" spans="1:10" x14ac:dyDescent="0.25">
      <c r="A25" s="18"/>
      <c r="B25" s="121"/>
      <c r="C25" s="18"/>
      <c r="D25" s="18"/>
      <c r="E25" s="18"/>
      <c r="F25" s="18"/>
      <c r="G25" s="18"/>
      <c r="H25" s="90"/>
      <c r="I25" s="18"/>
      <c r="J25" s="19"/>
    </row>
    <row r="26" spans="1:10" x14ac:dyDescent="0.25">
      <c r="A26" s="18"/>
      <c r="B26" s="121"/>
      <c r="C26" s="18"/>
      <c r="D26" s="18"/>
      <c r="E26" s="18"/>
      <c r="F26" s="18"/>
      <c r="G26" s="18"/>
      <c r="H26" s="90"/>
      <c r="I26" s="18"/>
      <c r="J26" s="19"/>
    </row>
    <row r="27" spans="1:10" x14ac:dyDescent="0.25">
      <c r="A27" s="18"/>
      <c r="B27" s="121"/>
      <c r="C27" s="18"/>
      <c r="D27" s="18"/>
      <c r="E27" s="18"/>
      <c r="F27" s="18"/>
      <c r="G27" s="18"/>
      <c r="H27" s="90"/>
      <c r="I27" s="18"/>
      <c r="J27" s="19"/>
    </row>
    <row r="28" spans="1:10" x14ac:dyDescent="0.25">
      <c r="A28" s="18"/>
      <c r="B28" s="121"/>
      <c r="C28" s="18"/>
      <c r="D28" s="18"/>
      <c r="E28" s="18"/>
      <c r="F28" s="18"/>
      <c r="G28" s="18"/>
      <c r="H28" s="90"/>
      <c r="I28" s="18"/>
      <c r="J28" s="19"/>
    </row>
    <row r="29" spans="1:10" x14ac:dyDescent="0.25">
      <c r="A29" s="18"/>
      <c r="B29" s="121"/>
      <c r="C29" s="18"/>
      <c r="D29" s="18"/>
      <c r="E29" s="18"/>
      <c r="F29" s="18"/>
      <c r="G29" s="18"/>
      <c r="H29" s="90"/>
      <c r="I29" s="18"/>
      <c r="J29" s="19"/>
    </row>
    <row r="30" spans="1:10" x14ac:dyDescent="0.25">
      <c r="A30" s="18"/>
      <c r="B30" s="121"/>
      <c r="C30" s="18"/>
      <c r="D30" s="18"/>
      <c r="E30" s="18"/>
      <c r="F30" s="18"/>
      <c r="G30" s="18"/>
      <c r="H30" s="90"/>
      <c r="I30" s="18"/>
      <c r="J30" s="19"/>
    </row>
    <row r="31" spans="1:10" x14ac:dyDescent="0.25">
      <c r="A31" s="18"/>
      <c r="B31" s="121"/>
      <c r="C31" s="18"/>
      <c r="D31" s="18"/>
      <c r="E31" s="18"/>
      <c r="F31" s="18"/>
      <c r="G31" s="18"/>
      <c r="H31" s="90"/>
      <c r="I31" s="18"/>
      <c r="J31" s="19"/>
    </row>
    <row r="32" spans="1:10" x14ac:dyDescent="0.25">
      <c r="A32" s="18"/>
      <c r="B32" s="121"/>
      <c r="C32" s="18"/>
      <c r="D32" s="18"/>
      <c r="E32" s="18"/>
      <c r="F32" s="18"/>
      <c r="G32" s="18"/>
      <c r="H32" s="90"/>
      <c r="I32" s="18"/>
      <c r="J32" s="19"/>
    </row>
    <row r="33" spans="1:10" x14ac:dyDescent="0.25">
      <c r="A33" s="18"/>
      <c r="B33" s="121"/>
      <c r="C33" s="18"/>
      <c r="D33" s="18"/>
      <c r="E33" s="18"/>
      <c r="F33" s="18"/>
      <c r="G33" s="18"/>
      <c r="H33" s="90"/>
      <c r="I33" s="18"/>
      <c r="J33" s="19"/>
    </row>
    <row r="34" spans="1:10" x14ac:dyDescent="0.25">
      <c r="A34" s="18"/>
      <c r="B34" s="121"/>
      <c r="C34" s="18"/>
      <c r="D34" s="18"/>
      <c r="E34" s="122"/>
      <c r="F34" s="122"/>
      <c r="G34" s="18"/>
      <c r="H34" s="90"/>
      <c r="I34" s="18"/>
      <c r="J34" s="19"/>
    </row>
    <row r="35" spans="1:10" x14ac:dyDescent="0.25">
      <c r="A35" s="18"/>
      <c r="B35" s="18"/>
      <c r="C35" s="18"/>
      <c r="D35" s="123"/>
      <c r="E35" s="24" t="s">
        <v>57</v>
      </c>
      <c r="F35" s="156">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4</v>
      </c>
      <c r="C46" s="18"/>
      <c r="D46" s="18"/>
      <c r="E46" s="18"/>
      <c r="F46" s="18" t="s">
        <v>7</v>
      </c>
      <c r="G46" s="18"/>
      <c r="H46" s="18"/>
      <c r="I46" s="18"/>
      <c r="J46" s="19"/>
    </row>
    <row r="47" spans="1:10" ht="15.75" thickBot="1" x14ac:dyDescent="0.3">
      <c r="A47" s="17"/>
      <c r="B47" s="240" t="str">
        <f>IF(ISBLANK(Résultats!C4),"",Résultats!C4)</f>
        <v/>
      </c>
      <c r="C47" s="241"/>
      <c r="D47" s="242"/>
      <c r="E47" s="18"/>
      <c r="F47" s="231"/>
      <c r="G47" s="232"/>
      <c r="H47" s="233"/>
      <c r="I47" s="18"/>
      <c r="J47" s="19"/>
    </row>
    <row r="48" spans="1:10" x14ac:dyDescent="0.25">
      <c r="A48" s="17"/>
      <c r="B48" s="18"/>
      <c r="C48" s="18"/>
      <c r="D48" s="18"/>
      <c r="E48" s="18"/>
      <c r="F48" s="234"/>
      <c r="G48" s="235"/>
      <c r="H48" s="236"/>
      <c r="I48" s="18"/>
      <c r="J48" s="19"/>
    </row>
    <row r="49" spans="1:10" x14ac:dyDescent="0.25">
      <c r="A49" s="17"/>
      <c r="B49" s="18"/>
      <c r="C49" s="18"/>
      <c r="D49" s="18"/>
      <c r="E49" s="18"/>
      <c r="F49" s="234"/>
      <c r="G49" s="235"/>
      <c r="H49" s="236"/>
      <c r="I49" s="18"/>
      <c r="J49" s="19"/>
    </row>
    <row r="50" spans="1:10" x14ac:dyDescent="0.25">
      <c r="A50" s="17"/>
      <c r="B50" s="18"/>
      <c r="C50" s="18"/>
      <c r="D50" s="18"/>
      <c r="E50" s="18"/>
      <c r="F50" s="234"/>
      <c r="G50" s="235"/>
      <c r="H50" s="236"/>
      <c r="I50" s="18"/>
      <c r="J50" s="19"/>
    </row>
    <row r="51" spans="1:10" ht="15.75" thickBot="1" x14ac:dyDescent="0.3">
      <c r="A51" s="17"/>
      <c r="B51" s="18"/>
      <c r="C51" s="18"/>
      <c r="D51" s="18"/>
      <c r="E51" s="18"/>
      <c r="F51" s="237"/>
      <c r="G51" s="238"/>
      <c r="H51" s="239"/>
      <c r="I51" s="18"/>
      <c r="J51" s="19"/>
    </row>
    <row r="52" spans="1:10" ht="15.75" thickBot="1" x14ac:dyDescent="0.3">
      <c r="A52" s="74" t="s">
        <v>20</v>
      </c>
      <c r="B52" s="26"/>
      <c r="C52" s="26"/>
      <c r="D52" s="26"/>
      <c r="E52" s="26"/>
      <c r="F52" s="26"/>
      <c r="G52" s="26"/>
      <c r="H52" s="26"/>
      <c r="I52" s="26"/>
      <c r="J52" s="27"/>
    </row>
  </sheetData>
  <sheetProtection algorithmName="SHA-512" hashValue="qgoTscKG6Ud1iis1T7/QLz6igkEj9rdw3zoo8n8A0IN2Z+sO4E6xuj6cd3UNSahyuqPTYpvtf/JvY0FMFprbOQ==" saltValue="X+dGbZ3gbTXe+6OyX118h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1FD-FA5B-4564-9419-70173E9CB101}">
  <sheetPr>
    <tabColor theme="9" tint="0.79998168889431442"/>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8" t="s">
        <v>53</v>
      </c>
      <c r="B1" s="259"/>
      <c r="C1" s="259"/>
      <c r="D1" s="259"/>
      <c r="E1" s="259"/>
      <c r="F1" s="259"/>
      <c r="G1" s="259"/>
      <c r="H1" s="259"/>
      <c r="I1" s="259"/>
      <c r="J1" s="260"/>
    </row>
    <row r="2" spans="1:10" ht="15.75" thickBot="1" x14ac:dyDescent="0.3">
      <c r="A2" s="28" t="s">
        <v>1</v>
      </c>
      <c r="B2" s="246" t="str">
        <f>IF(ISBLANK(Résultats!A22),"",Résultats!A22)</f>
        <v/>
      </c>
      <c r="C2" s="250"/>
      <c r="D2" s="250"/>
      <c r="E2" s="250"/>
      <c r="F2" s="247"/>
      <c r="G2" s="29" t="s">
        <v>2</v>
      </c>
      <c r="H2" s="29"/>
      <c r="I2" s="246" t="str">
        <f>IF(ISBLANK(Résultats!D22),"",Résultats!D22)</f>
        <v/>
      </c>
      <c r="J2" s="247"/>
    </row>
    <row r="3" spans="1:10" ht="15.75" thickBot="1" x14ac:dyDescent="0.3">
      <c r="A3" s="28" t="s">
        <v>3</v>
      </c>
      <c r="B3" s="29"/>
      <c r="C3" s="246" t="str">
        <f>IF(ISBLANK(Résultats!G22),"",Résultats!G22)</f>
        <v/>
      </c>
      <c r="D3" s="250"/>
      <c r="E3" s="250"/>
      <c r="F3" s="247"/>
      <c r="G3" s="261" t="s">
        <v>19</v>
      </c>
      <c r="H3" s="262"/>
      <c r="I3" s="248" t="str">
        <f>IF(ISBLANK(Résultats!F22),"","moins de 21ans")</f>
        <v/>
      </c>
      <c r="J3" s="249"/>
    </row>
    <row r="4" spans="1:10" ht="15.75" thickBot="1" x14ac:dyDescent="0.3">
      <c r="A4" s="28" t="s">
        <v>5</v>
      </c>
      <c r="B4" s="29"/>
      <c r="C4" s="246" t="str">
        <f>IF(ISBLANK(Résultats!C2),"",(Résultats!C2))</f>
        <v/>
      </c>
      <c r="D4" s="250"/>
      <c r="E4" s="250"/>
      <c r="F4" s="247"/>
      <c r="G4" s="29" t="s">
        <v>11</v>
      </c>
      <c r="H4" s="29"/>
      <c r="I4" s="248" t="str">
        <f>IF(ISBLANK(Résultats!J2),"",Résultats!J2)</f>
        <v/>
      </c>
      <c r="J4" s="249"/>
    </row>
    <row r="5" spans="1:10" x14ac:dyDescent="0.25">
      <c r="A5" s="28" t="s">
        <v>0</v>
      </c>
      <c r="B5" s="29"/>
      <c r="C5" s="29"/>
      <c r="D5" s="29"/>
      <c r="E5" s="29"/>
      <c r="F5" s="29"/>
      <c r="G5" s="29"/>
      <c r="H5" s="29"/>
      <c r="I5" s="51"/>
      <c r="J5" s="30"/>
    </row>
    <row r="6" spans="1:10" ht="17.25" x14ac:dyDescent="0.25">
      <c r="A6" s="134" t="s">
        <v>38</v>
      </c>
      <c r="B6" s="29"/>
      <c r="C6" s="29"/>
      <c r="D6" s="29"/>
      <c r="E6" s="29"/>
      <c r="F6" s="29"/>
      <c r="G6" s="29"/>
      <c r="H6" s="29"/>
      <c r="I6" s="29"/>
      <c r="J6" s="30"/>
    </row>
    <row r="7" spans="1:10" ht="17.25" x14ac:dyDescent="0.25">
      <c r="A7" s="134" t="s">
        <v>39</v>
      </c>
      <c r="B7" s="29"/>
      <c r="C7" s="29"/>
      <c r="D7" s="29"/>
      <c r="E7" s="29"/>
      <c r="F7" s="29"/>
      <c r="G7" s="29"/>
      <c r="H7" s="29"/>
      <c r="I7" s="29"/>
      <c r="J7" s="30"/>
    </row>
    <row r="8" spans="1:10" ht="17.25" x14ac:dyDescent="0.25">
      <c r="A8" s="134" t="s">
        <v>40</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6</v>
      </c>
      <c r="C10" s="32" t="s">
        <v>26</v>
      </c>
      <c r="D10" s="32" t="s">
        <v>27</v>
      </c>
      <c r="E10" s="32" t="s">
        <v>28</v>
      </c>
      <c r="F10" s="33" t="s">
        <v>37</v>
      </c>
      <c r="G10" s="83"/>
      <c r="H10" s="84"/>
      <c r="I10" s="29"/>
      <c r="J10" s="30"/>
    </row>
    <row r="11" spans="1:10" x14ac:dyDescent="0.25">
      <c r="A11" s="29"/>
      <c r="B11" s="34" t="s">
        <v>31</v>
      </c>
      <c r="C11" s="35">
        <f>SUM(FigA!G16:'FigA'!J16)</f>
        <v>0</v>
      </c>
      <c r="D11" s="35">
        <f>SUM(FigA!K16:'FigA'!N16)</f>
        <v>0</v>
      </c>
      <c r="E11" s="35">
        <f>SUM(FigA!O16:'FigA'!R16)</f>
        <v>0</v>
      </c>
      <c r="F11" s="35">
        <f>FigA!S16</f>
        <v>0</v>
      </c>
      <c r="G11" s="85"/>
      <c r="H11" s="86"/>
      <c r="I11" s="29"/>
      <c r="J11" s="30"/>
    </row>
    <row r="12" spans="1:10" x14ac:dyDescent="0.25">
      <c r="A12" s="29"/>
      <c r="B12" s="34" t="s">
        <v>32</v>
      </c>
      <c r="C12" s="35">
        <f>SUM(FigB!G$16:'FigB'!J$16)</f>
        <v>0</v>
      </c>
      <c r="D12" s="35">
        <f>SUM(FigB!K$16:'FigB'!N$16)</f>
        <v>0</v>
      </c>
      <c r="E12" s="35">
        <f>SUM(FigB!Q$16:'FigB'!R$16)</f>
        <v>0</v>
      </c>
      <c r="F12" s="35">
        <f>FigB!S16</f>
        <v>0</v>
      </c>
      <c r="G12" s="85"/>
      <c r="H12" s="86"/>
      <c r="I12" s="29"/>
      <c r="J12" s="30"/>
    </row>
    <row r="13" spans="1:10" x14ac:dyDescent="0.25">
      <c r="A13" s="29"/>
      <c r="B13" s="34" t="s">
        <v>33</v>
      </c>
      <c r="C13" s="35">
        <f>SUM(FigC!H$16:'FigC'!K$16)</f>
        <v>0</v>
      </c>
      <c r="D13" s="35">
        <f>SUM(FigC!L$16:'FigC'!O$16)</f>
        <v>0</v>
      </c>
      <c r="E13" s="35">
        <f>SUM(FigC!P$16:'FigC'!S$16)</f>
        <v>0</v>
      </c>
      <c r="F13" s="35">
        <f>FigC!T16</f>
        <v>0</v>
      </c>
      <c r="G13" s="85"/>
      <c r="H13" s="86"/>
      <c r="I13" s="29"/>
      <c r="J13" s="30"/>
    </row>
    <row r="14" spans="1:10" x14ac:dyDescent="0.25">
      <c r="A14" s="29"/>
      <c r="B14" s="34" t="s">
        <v>34</v>
      </c>
      <c r="C14" s="35">
        <f>SUM(FigD!H$16:'FigD'!K$16)</f>
        <v>0</v>
      </c>
      <c r="D14" s="35">
        <f>SUM(FigD!L$16:'FigD'!O$16)</f>
        <v>0</v>
      </c>
      <c r="E14" s="35">
        <f>SUM(FigD!P$16:'FigD'!S$16)</f>
        <v>0</v>
      </c>
      <c r="F14" s="35">
        <f>FigD!T16</f>
        <v>0</v>
      </c>
      <c r="G14" s="85"/>
      <c r="H14" s="86"/>
      <c r="I14" s="29"/>
      <c r="J14" s="30"/>
    </row>
    <row r="15" spans="1:10" x14ac:dyDescent="0.25">
      <c r="A15" s="29"/>
      <c r="B15" s="34" t="s">
        <v>35</v>
      </c>
      <c r="C15" s="35">
        <f>SUM(FigE!H$16:'FigE'!K$16)</f>
        <v>0</v>
      </c>
      <c r="D15" s="35">
        <f>SUM(FigE!L$16:'FigE'!O$16)</f>
        <v>0</v>
      </c>
      <c r="E15" s="35">
        <f>SUM(FigE!P$16:'FigE'!S$16)</f>
        <v>0</v>
      </c>
      <c r="F15" s="35">
        <f>FigE!T16</f>
        <v>0</v>
      </c>
      <c r="G15" s="85"/>
      <c r="H15" s="86"/>
      <c r="I15" s="29"/>
      <c r="J15" s="30"/>
    </row>
    <row r="16" spans="1:10" x14ac:dyDescent="0.25">
      <c r="A16" s="29"/>
      <c r="B16" s="34" t="s">
        <v>36</v>
      </c>
      <c r="C16" s="35">
        <f>SUM(FigF!H$16:'FigF'!L$16)</f>
        <v>0</v>
      </c>
      <c r="D16" s="35">
        <f>SUM(FigF!M$16:'FigF'!Q$16)</f>
        <v>0</v>
      </c>
      <c r="E16" s="35">
        <f>SUM(FigF!R$16:'FigF'!V$16)</f>
        <v>0</v>
      </c>
      <c r="F16" s="35">
        <f>FigF!W16</f>
        <v>0</v>
      </c>
      <c r="G16" s="85"/>
      <c r="H16" s="86"/>
      <c r="I16" s="29"/>
      <c r="J16" s="30"/>
    </row>
    <row r="17" spans="1:10" x14ac:dyDescent="0.25">
      <c r="A17" s="29"/>
      <c r="B17" s="124"/>
      <c r="C17" s="36"/>
      <c r="D17" s="36"/>
      <c r="E17" s="36"/>
      <c r="F17" s="36"/>
      <c r="G17" s="29"/>
      <c r="H17" s="86"/>
      <c r="I17" s="29"/>
      <c r="J17" s="30"/>
    </row>
    <row r="18" spans="1:10" x14ac:dyDescent="0.25">
      <c r="A18" s="29"/>
      <c r="B18" s="125"/>
      <c r="C18" s="29"/>
      <c r="D18" s="29"/>
      <c r="E18" s="29"/>
      <c r="F18" s="29"/>
      <c r="G18" s="29"/>
      <c r="H18" s="86"/>
      <c r="I18" s="29"/>
      <c r="J18" s="30"/>
    </row>
    <row r="19" spans="1:10" x14ac:dyDescent="0.25">
      <c r="A19" s="29"/>
      <c r="B19" s="125"/>
      <c r="C19" s="29"/>
      <c r="D19" s="29"/>
      <c r="E19" s="29"/>
      <c r="F19" s="29"/>
      <c r="G19" s="29"/>
      <c r="H19" s="86"/>
      <c r="I19" s="29"/>
      <c r="J19" s="30"/>
    </row>
    <row r="20" spans="1:10" x14ac:dyDescent="0.25">
      <c r="A20" s="29"/>
      <c r="B20" s="125"/>
      <c r="C20" s="29"/>
      <c r="D20" s="29"/>
      <c r="E20" s="29"/>
      <c r="F20" s="29"/>
      <c r="G20" s="29"/>
      <c r="H20" s="86"/>
      <c r="I20" s="29"/>
      <c r="J20" s="30"/>
    </row>
    <row r="21" spans="1:10" x14ac:dyDescent="0.25">
      <c r="A21" s="29"/>
      <c r="B21" s="125"/>
      <c r="C21" s="29"/>
      <c r="D21" s="29"/>
      <c r="E21" s="29"/>
      <c r="F21" s="29"/>
      <c r="G21" s="29"/>
      <c r="H21" s="86"/>
      <c r="I21" s="29"/>
      <c r="J21" s="30"/>
    </row>
    <row r="22" spans="1:10" x14ac:dyDescent="0.25">
      <c r="A22" s="29"/>
      <c r="B22" s="125"/>
      <c r="C22" s="29"/>
      <c r="D22" s="29"/>
      <c r="E22" s="29"/>
      <c r="F22" s="29"/>
      <c r="G22" s="29"/>
      <c r="H22" s="86"/>
      <c r="I22" s="29"/>
      <c r="J22" s="30"/>
    </row>
    <row r="23" spans="1:10" x14ac:dyDescent="0.25">
      <c r="A23" s="29"/>
      <c r="B23" s="125"/>
      <c r="C23" s="29"/>
      <c r="D23" s="29"/>
      <c r="E23" s="29"/>
      <c r="F23" s="29"/>
      <c r="G23" s="29"/>
      <c r="H23" s="86"/>
      <c r="I23" s="29"/>
      <c r="J23" s="30"/>
    </row>
    <row r="24" spans="1:10" x14ac:dyDescent="0.25">
      <c r="A24" s="29"/>
      <c r="B24" s="125"/>
      <c r="C24" s="29"/>
      <c r="D24" s="29"/>
      <c r="E24" s="29"/>
      <c r="F24" s="29"/>
      <c r="G24" s="29"/>
      <c r="H24" s="86"/>
      <c r="I24" s="29"/>
      <c r="J24" s="30"/>
    </row>
    <row r="25" spans="1:10" x14ac:dyDescent="0.25">
      <c r="A25" s="29"/>
      <c r="B25" s="125"/>
      <c r="C25" s="29"/>
      <c r="D25" s="29"/>
      <c r="E25" s="29"/>
      <c r="F25" s="29"/>
      <c r="G25" s="29"/>
      <c r="H25" s="86"/>
      <c r="I25" s="29"/>
      <c r="J25" s="30"/>
    </row>
    <row r="26" spans="1:10" x14ac:dyDescent="0.25">
      <c r="A26" s="29"/>
      <c r="B26" s="125"/>
      <c r="C26" s="29"/>
      <c r="D26" s="29"/>
      <c r="E26" s="29"/>
      <c r="F26" s="29"/>
      <c r="G26" s="29"/>
      <c r="H26" s="86"/>
      <c r="I26" s="29"/>
      <c r="J26" s="30"/>
    </row>
    <row r="27" spans="1:10" x14ac:dyDescent="0.25">
      <c r="A27" s="29"/>
      <c r="B27" s="125"/>
      <c r="C27" s="29"/>
      <c r="D27" s="29"/>
      <c r="E27" s="29"/>
      <c r="F27" s="29"/>
      <c r="G27" s="29"/>
      <c r="H27" s="86"/>
      <c r="I27" s="29"/>
      <c r="J27" s="30"/>
    </row>
    <row r="28" spans="1:10" x14ac:dyDescent="0.25">
      <c r="A28" s="29"/>
      <c r="B28" s="125"/>
      <c r="C28" s="29"/>
      <c r="D28" s="29"/>
      <c r="E28" s="29"/>
      <c r="F28" s="29"/>
      <c r="G28" s="29"/>
      <c r="H28" s="86"/>
      <c r="I28" s="29"/>
      <c r="J28" s="30"/>
    </row>
    <row r="29" spans="1:10" x14ac:dyDescent="0.25">
      <c r="A29" s="29"/>
      <c r="B29" s="125"/>
      <c r="C29" s="29"/>
      <c r="D29" s="29"/>
      <c r="E29" s="29"/>
      <c r="F29" s="29"/>
      <c r="G29" s="29"/>
      <c r="H29" s="86"/>
      <c r="I29" s="29"/>
      <c r="J29" s="30"/>
    </row>
    <row r="30" spans="1:10" x14ac:dyDescent="0.25">
      <c r="A30" s="29"/>
      <c r="B30" s="125"/>
      <c r="C30" s="29"/>
      <c r="D30" s="29"/>
      <c r="E30" s="29"/>
      <c r="F30" s="29"/>
      <c r="G30" s="29"/>
      <c r="H30" s="86"/>
      <c r="I30" s="29"/>
      <c r="J30" s="30"/>
    </row>
    <row r="31" spans="1:10" x14ac:dyDescent="0.25">
      <c r="A31" s="29"/>
      <c r="B31" s="125"/>
      <c r="C31" s="29"/>
      <c r="D31" s="29"/>
      <c r="E31" s="29"/>
      <c r="F31" s="29"/>
      <c r="G31" s="29"/>
      <c r="H31" s="86"/>
      <c r="I31" s="29"/>
      <c r="J31" s="30"/>
    </row>
    <row r="32" spans="1:10" x14ac:dyDescent="0.25">
      <c r="A32" s="29"/>
      <c r="B32" s="125"/>
      <c r="C32" s="29"/>
      <c r="D32" s="29"/>
      <c r="E32" s="29"/>
      <c r="F32" s="29"/>
      <c r="G32" s="29"/>
      <c r="H32" s="86"/>
      <c r="I32" s="29"/>
      <c r="J32" s="30"/>
    </row>
    <row r="33" spans="1:10" x14ac:dyDescent="0.25">
      <c r="A33" s="29"/>
      <c r="B33" s="125"/>
      <c r="C33" s="29"/>
      <c r="D33" s="29"/>
      <c r="E33" s="29"/>
      <c r="F33" s="29"/>
      <c r="G33" s="29"/>
      <c r="H33" s="86"/>
      <c r="I33" s="29"/>
      <c r="J33" s="30"/>
    </row>
    <row r="34" spans="1:10" x14ac:dyDescent="0.25">
      <c r="A34" s="29"/>
      <c r="B34" s="125"/>
      <c r="C34" s="29"/>
      <c r="D34" s="29"/>
      <c r="E34" s="126"/>
      <c r="F34" s="126"/>
      <c r="G34" s="29"/>
      <c r="H34" s="86"/>
      <c r="I34" s="29"/>
      <c r="J34" s="30"/>
    </row>
    <row r="35" spans="1:10" x14ac:dyDescent="0.25">
      <c r="A35" s="29"/>
      <c r="B35" s="29"/>
      <c r="C35" s="29"/>
      <c r="D35" s="127"/>
      <c r="E35" s="35" t="s">
        <v>57</v>
      </c>
      <c r="F35" s="153">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4</v>
      </c>
      <c r="C46" s="29"/>
      <c r="D46" s="29"/>
      <c r="E46" s="29"/>
      <c r="F46" s="29" t="s">
        <v>7</v>
      </c>
      <c r="G46" s="29"/>
      <c r="H46" s="29"/>
      <c r="I46" s="29"/>
      <c r="J46" s="30"/>
    </row>
    <row r="47" spans="1:10" ht="15.75" thickBot="1" x14ac:dyDescent="0.3">
      <c r="A47" s="28"/>
      <c r="B47" s="240" t="str">
        <f>IF(ISBLANK(Résultats!C4),"",Résultats!C4)</f>
        <v/>
      </c>
      <c r="C47" s="241"/>
      <c r="D47" s="242"/>
      <c r="E47" s="29"/>
      <c r="F47" s="231"/>
      <c r="G47" s="232"/>
      <c r="H47" s="233"/>
      <c r="I47" s="29"/>
      <c r="J47" s="30"/>
    </row>
    <row r="48" spans="1:10" x14ac:dyDescent="0.25">
      <c r="A48" s="28"/>
      <c r="B48" s="29"/>
      <c r="C48" s="29"/>
      <c r="D48" s="29"/>
      <c r="E48" s="29"/>
      <c r="F48" s="234"/>
      <c r="G48" s="235"/>
      <c r="H48" s="236"/>
      <c r="I48" s="29"/>
      <c r="J48" s="30"/>
    </row>
    <row r="49" spans="1:10" x14ac:dyDescent="0.25">
      <c r="A49" s="28"/>
      <c r="B49" s="29"/>
      <c r="C49" s="29"/>
      <c r="D49" s="29"/>
      <c r="E49" s="29"/>
      <c r="F49" s="234"/>
      <c r="G49" s="235"/>
      <c r="H49" s="236"/>
      <c r="I49" s="29"/>
      <c r="J49" s="30"/>
    </row>
    <row r="50" spans="1:10" x14ac:dyDescent="0.25">
      <c r="A50" s="28"/>
      <c r="B50" s="29"/>
      <c r="C50" s="29"/>
      <c r="D50" s="29"/>
      <c r="E50" s="29"/>
      <c r="F50" s="234"/>
      <c r="G50" s="235"/>
      <c r="H50" s="236"/>
      <c r="I50" s="29"/>
      <c r="J50" s="30"/>
    </row>
    <row r="51" spans="1:10" ht="15.75" thickBot="1" x14ac:dyDescent="0.3">
      <c r="A51" s="28"/>
      <c r="B51" s="29"/>
      <c r="C51" s="29"/>
      <c r="D51" s="29"/>
      <c r="E51" s="29"/>
      <c r="F51" s="237"/>
      <c r="G51" s="238"/>
      <c r="H51" s="239"/>
      <c r="I51" s="29"/>
      <c r="J51" s="30"/>
    </row>
    <row r="52" spans="1:10" ht="15.75" thickBot="1" x14ac:dyDescent="0.3">
      <c r="A52" s="73" t="s">
        <v>20</v>
      </c>
      <c r="B52" s="37"/>
      <c r="C52" s="37"/>
      <c r="D52" s="37"/>
      <c r="E52" s="37"/>
      <c r="F52" s="37"/>
      <c r="G52" s="37"/>
      <c r="H52" s="37"/>
      <c r="I52" s="37"/>
      <c r="J52" s="38"/>
    </row>
  </sheetData>
  <sheetProtection algorithmName="SHA-512" hashValue="UPXMF7DupNANvYyTZTgud+F20PmhksHB9M6OGZyhZzHHmzo18quNbdMrZSOeKlATU05dztkHNvX8CFUGrc65cA==" saltValue="C4Brf5dCKJgvSGqa1H9+v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3CCB5-8E82-4520-91DB-E65C95AD70B4}">
  <sheetPr>
    <tabColor theme="4" tint="0.79998168889431442"/>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3" t="s">
        <v>53</v>
      </c>
      <c r="B1" s="264"/>
      <c r="C1" s="264"/>
      <c r="D1" s="264"/>
      <c r="E1" s="264"/>
      <c r="F1" s="264"/>
      <c r="G1" s="264"/>
      <c r="H1" s="264"/>
      <c r="I1" s="264"/>
      <c r="J1" s="265"/>
    </row>
    <row r="2" spans="1:10" ht="15.75" thickBot="1" x14ac:dyDescent="0.3">
      <c r="A2" s="39" t="s">
        <v>1</v>
      </c>
      <c r="B2" s="246" t="str">
        <f>IF(ISBLANK(Résultats!A23),"",Résultats!A23)</f>
        <v/>
      </c>
      <c r="C2" s="250"/>
      <c r="D2" s="250"/>
      <c r="E2" s="250"/>
      <c r="F2" s="247"/>
      <c r="G2" s="40" t="s">
        <v>2</v>
      </c>
      <c r="H2" s="40"/>
      <c r="I2" s="246" t="str">
        <f>IF(ISBLANK(Résultats!D23),"",Résultats!D23)</f>
        <v/>
      </c>
      <c r="J2" s="247"/>
    </row>
    <row r="3" spans="1:10" ht="15.75" thickBot="1" x14ac:dyDescent="0.3">
      <c r="A3" s="39" t="s">
        <v>3</v>
      </c>
      <c r="B3" s="40"/>
      <c r="C3" s="246" t="str">
        <f>IF(ISBLANK(Résultats!G23),"",Résultats!G23)</f>
        <v/>
      </c>
      <c r="D3" s="250"/>
      <c r="E3" s="250"/>
      <c r="F3" s="247"/>
      <c r="G3" s="266" t="s">
        <v>19</v>
      </c>
      <c r="H3" s="267"/>
      <c r="I3" s="248" t="str">
        <f>IF(ISBLANK(Résultats!F23),"","moins de 21ans")</f>
        <v/>
      </c>
      <c r="J3" s="249"/>
    </row>
    <row r="4" spans="1:10" ht="15.75" thickBot="1" x14ac:dyDescent="0.3">
      <c r="A4" s="39" t="s">
        <v>5</v>
      </c>
      <c r="B4" s="40"/>
      <c r="C4" s="246" t="str">
        <f>IF(ISBLANK(Résultats!C2),"",(Résultats!C2))</f>
        <v/>
      </c>
      <c r="D4" s="250"/>
      <c r="E4" s="250"/>
      <c r="F4" s="247"/>
      <c r="G4" s="40" t="s">
        <v>11</v>
      </c>
      <c r="H4" s="40"/>
      <c r="I4" s="248" t="str">
        <f>IF(ISBLANK(Résultats!J2),"",Résultats!J2)</f>
        <v/>
      </c>
      <c r="J4" s="249"/>
    </row>
    <row r="5" spans="1:10" x14ac:dyDescent="0.25">
      <c r="A5" s="39" t="s">
        <v>0</v>
      </c>
      <c r="B5" s="40"/>
      <c r="C5" s="40"/>
      <c r="D5" s="40"/>
      <c r="E5" s="40"/>
      <c r="F5" s="40"/>
      <c r="G5" s="40"/>
      <c r="H5" s="40"/>
      <c r="I5" s="50"/>
      <c r="J5" s="41"/>
    </row>
    <row r="6" spans="1:10" ht="17.25" x14ac:dyDescent="0.25">
      <c r="A6" s="135" t="s">
        <v>38</v>
      </c>
      <c r="B6" s="40"/>
      <c r="C6" s="40"/>
      <c r="D6" s="40"/>
      <c r="E6" s="40"/>
      <c r="F6" s="40"/>
      <c r="G6" s="40"/>
      <c r="H6" s="40"/>
      <c r="I6" s="40"/>
      <c r="J6" s="41"/>
    </row>
    <row r="7" spans="1:10" ht="17.25" x14ac:dyDescent="0.25">
      <c r="A7" s="135" t="s">
        <v>39</v>
      </c>
      <c r="B7" s="40"/>
      <c r="C7" s="40"/>
      <c r="D7" s="40"/>
      <c r="E7" s="40"/>
      <c r="F7" s="40"/>
      <c r="G7" s="40"/>
      <c r="H7" s="40"/>
      <c r="I7" s="40"/>
      <c r="J7" s="41"/>
    </row>
    <row r="8" spans="1:10" ht="17.25" x14ac:dyDescent="0.25">
      <c r="A8" s="135" t="s">
        <v>40</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6</v>
      </c>
      <c r="C10" s="136" t="s">
        <v>26</v>
      </c>
      <c r="D10" s="136" t="s">
        <v>27</v>
      </c>
      <c r="E10" s="136" t="s">
        <v>28</v>
      </c>
      <c r="F10" s="43" t="s">
        <v>37</v>
      </c>
      <c r="G10" s="79"/>
      <c r="H10" s="80"/>
      <c r="I10" s="40"/>
      <c r="J10" s="41"/>
    </row>
    <row r="11" spans="1:10" x14ac:dyDescent="0.25">
      <c r="A11" s="40"/>
      <c r="B11" s="44" t="s">
        <v>31</v>
      </c>
      <c r="C11" s="45">
        <f>SUM(FigA!G17:'FigA'!J17)</f>
        <v>0</v>
      </c>
      <c r="D11" s="45">
        <f>SUM(FigA!K17:'FigA'!N17)</f>
        <v>0</v>
      </c>
      <c r="E11" s="45">
        <f>SUM(FigA!O17:'FigA'!R17)</f>
        <v>0</v>
      </c>
      <c r="F11" s="45">
        <f>FigA!S17</f>
        <v>0</v>
      </c>
      <c r="G11" s="81"/>
      <c r="H11" s="82"/>
      <c r="I11" s="40"/>
      <c r="J11" s="41"/>
    </row>
    <row r="12" spans="1:10" x14ac:dyDescent="0.25">
      <c r="A12" s="40"/>
      <c r="B12" s="44" t="s">
        <v>32</v>
      </c>
      <c r="C12" s="45">
        <f>SUM(FigB!G$17:'FigB'!J$17)</f>
        <v>0</v>
      </c>
      <c r="D12" s="45">
        <f>SUM(FigB!K$17:'FigB'!N$17)</f>
        <v>0</v>
      </c>
      <c r="E12" s="45">
        <f>SUM(FigB!Q$17:'FigB'!R$17)</f>
        <v>0</v>
      </c>
      <c r="F12" s="45">
        <f>FigB!S17</f>
        <v>0</v>
      </c>
      <c r="G12" s="81"/>
      <c r="H12" s="82"/>
      <c r="I12" s="40"/>
      <c r="J12" s="41"/>
    </row>
    <row r="13" spans="1:10" x14ac:dyDescent="0.25">
      <c r="A13" s="40"/>
      <c r="B13" s="44" t="s">
        <v>33</v>
      </c>
      <c r="C13" s="45">
        <f>SUM(FigC!H$17:'FigC'!K$17)</f>
        <v>0</v>
      </c>
      <c r="D13" s="45">
        <f>SUM(FigC!L$17:'FigC'!O$17)</f>
        <v>0</v>
      </c>
      <c r="E13" s="45">
        <f>SUM(FigC!P$17:'FigC'!S$17)</f>
        <v>0</v>
      </c>
      <c r="F13" s="45">
        <f>FigC!T17</f>
        <v>0</v>
      </c>
      <c r="G13" s="81"/>
      <c r="H13" s="82"/>
      <c r="I13" s="40"/>
      <c r="J13" s="41"/>
    </row>
    <row r="14" spans="1:10" x14ac:dyDescent="0.25">
      <c r="A14" s="40"/>
      <c r="B14" s="44" t="s">
        <v>34</v>
      </c>
      <c r="C14" s="45">
        <f>SUM(FigD!H$17:'FigD'!K$17)</f>
        <v>0</v>
      </c>
      <c r="D14" s="45">
        <f>SUM(FigD!L$17:'FigD'!O$17)</f>
        <v>0</v>
      </c>
      <c r="E14" s="45">
        <f>SUM(FigD!P$17:'FigD'!S$17)</f>
        <v>0</v>
      </c>
      <c r="F14" s="45">
        <f>FigD!T17</f>
        <v>0</v>
      </c>
      <c r="G14" s="81"/>
      <c r="H14" s="82"/>
      <c r="I14" s="40"/>
      <c r="J14" s="41"/>
    </row>
    <row r="15" spans="1:10" x14ac:dyDescent="0.25">
      <c r="A15" s="40"/>
      <c r="B15" s="44" t="s">
        <v>35</v>
      </c>
      <c r="C15" s="45">
        <f>SUM(FigE!H$17:'FigE'!K$17)</f>
        <v>0</v>
      </c>
      <c r="D15" s="45">
        <f>SUM(FigE!L$17:'FigE'!O$17)</f>
        <v>0</v>
      </c>
      <c r="E15" s="45">
        <f>SUM(FigE!P$17:'FigE'!S$17)</f>
        <v>0</v>
      </c>
      <c r="F15" s="45">
        <f>FigE!T17</f>
        <v>0</v>
      </c>
      <c r="G15" s="81"/>
      <c r="H15" s="82"/>
      <c r="I15" s="40"/>
      <c r="J15" s="41"/>
    </row>
    <row r="16" spans="1:10" x14ac:dyDescent="0.25">
      <c r="A16" s="40"/>
      <c r="B16" s="44" t="s">
        <v>36</v>
      </c>
      <c r="C16" s="45">
        <f>SUM(FigF!H$17:'FigF'!L$17)</f>
        <v>0</v>
      </c>
      <c r="D16" s="45">
        <f>SUM(FigF!M$17:'FigF'!Q$17)</f>
        <v>0</v>
      </c>
      <c r="E16" s="45">
        <f>SUM(FigF!R$17:'FigF'!V$17)</f>
        <v>0</v>
      </c>
      <c r="F16" s="45">
        <f>FigF!W17</f>
        <v>0</v>
      </c>
      <c r="G16" s="81"/>
      <c r="H16" s="82"/>
      <c r="I16" s="40"/>
      <c r="J16" s="41"/>
    </row>
    <row r="17" spans="1:10" x14ac:dyDescent="0.25">
      <c r="A17" s="40"/>
      <c r="B17" s="128"/>
      <c r="C17" s="46"/>
      <c r="D17" s="46"/>
      <c r="E17" s="46"/>
      <c r="F17" s="46"/>
      <c r="G17" s="40"/>
      <c r="H17" s="82"/>
      <c r="I17" s="40"/>
      <c r="J17" s="41"/>
    </row>
    <row r="18" spans="1:10" x14ac:dyDescent="0.25">
      <c r="A18" s="40"/>
      <c r="B18" s="129"/>
      <c r="C18" s="40"/>
      <c r="D18" s="40"/>
      <c r="E18" s="40"/>
      <c r="F18" s="40"/>
      <c r="G18" s="40"/>
      <c r="H18" s="82"/>
      <c r="I18" s="40"/>
      <c r="J18" s="41"/>
    </row>
    <row r="19" spans="1:10" x14ac:dyDescent="0.25">
      <c r="A19" s="40"/>
      <c r="B19" s="129"/>
      <c r="C19" s="40"/>
      <c r="D19" s="40"/>
      <c r="E19" s="40"/>
      <c r="F19" s="40"/>
      <c r="G19" s="40"/>
      <c r="H19" s="82"/>
      <c r="I19" s="40"/>
      <c r="J19" s="41"/>
    </row>
    <row r="20" spans="1:10" x14ac:dyDescent="0.25">
      <c r="A20" s="40"/>
      <c r="B20" s="129"/>
      <c r="C20" s="40"/>
      <c r="D20" s="40"/>
      <c r="E20" s="40"/>
      <c r="F20" s="40"/>
      <c r="G20" s="40"/>
      <c r="H20" s="82"/>
      <c r="I20" s="40"/>
      <c r="J20" s="41"/>
    </row>
    <row r="21" spans="1:10" x14ac:dyDescent="0.25">
      <c r="A21" s="40"/>
      <c r="B21" s="129"/>
      <c r="C21" s="40"/>
      <c r="D21" s="40"/>
      <c r="E21" s="40"/>
      <c r="F21" s="40"/>
      <c r="G21" s="40"/>
      <c r="H21" s="82"/>
      <c r="I21" s="40"/>
      <c r="J21" s="41"/>
    </row>
    <row r="22" spans="1:10" x14ac:dyDescent="0.25">
      <c r="A22" s="40"/>
      <c r="B22" s="129"/>
      <c r="C22" s="40"/>
      <c r="D22" s="40"/>
      <c r="E22" s="40"/>
      <c r="F22" s="40"/>
      <c r="G22" s="40"/>
      <c r="H22" s="82"/>
      <c r="I22" s="40"/>
      <c r="J22" s="41"/>
    </row>
    <row r="23" spans="1:10" x14ac:dyDescent="0.25">
      <c r="A23" s="40"/>
      <c r="B23" s="129"/>
      <c r="C23" s="40"/>
      <c r="D23" s="40"/>
      <c r="E23" s="40"/>
      <c r="F23" s="40"/>
      <c r="G23" s="40"/>
      <c r="H23" s="82"/>
      <c r="I23" s="40"/>
      <c r="J23" s="41"/>
    </row>
    <row r="24" spans="1:10" x14ac:dyDescent="0.25">
      <c r="A24" s="40"/>
      <c r="B24" s="129"/>
      <c r="C24" s="40"/>
      <c r="D24" s="40"/>
      <c r="E24" s="40"/>
      <c r="F24" s="40"/>
      <c r="G24" s="40"/>
      <c r="H24" s="82"/>
      <c r="I24" s="40"/>
      <c r="J24" s="41"/>
    </row>
    <row r="25" spans="1:10" x14ac:dyDescent="0.25">
      <c r="A25" s="40"/>
      <c r="B25" s="129"/>
      <c r="C25" s="40"/>
      <c r="D25" s="40"/>
      <c r="E25" s="40"/>
      <c r="F25" s="40"/>
      <c r="G25" s="40"/>
      <c r="H25" s="82"/>
      <c r="I25" s="40"/>
      <c r="J25" s="41"/>
    </row>
    <row r="26" spans="1:10" x14ac:dyDescent="0.25">
      <c r="A26" s="40"/>
      <c r="B26" s="129"/>
      <c r="C26" s="40"/>
      <c r="D26" s="40"/>
      <c r="E26" s="40"/>
      <c r="F26" s="40"/>
      <c r="G26" s="40"/>
      <c r="H26" s="82"/>
      <c r="I26" s="40"/>
      <c r="J26" s="41"/>
    </row>
    <row r="27" spans="1:10" x14ac:dyDescent="0.25">
      <c r="A27" s="40"/>
      <c r="B27" s="129"/>
      <c r="C27" s="40"/>
      <c r="D27" s="40"/>
      <c r="E27" s="40"/>
      <c r="F27" s="40"/>
      <c r="G27" s="40"/>
      <c r="H27" s="82"/>
      <c r="I27" s="40"/>
      <c r="J27" s="41"/>
    </row>
    <row r="28" spans="1:10" x14ac:dyDescent="0.25">
      <c r="A28" s="40"/>
      <c r="B28" s="129"/>
      <c r="C28" s="40"/>
      <c r="D28" s="40"/>
      <c r="E28" s="40"/>
      <c r="F28" s="40"/>
      <c r="G28" s="40"/>
      <c r="H28" s="82"/>
      <c r="I28" s="40"/>
      <c r="J28" s="41"/>
    </row>
    <row r="29" spans="1:10" x14ac:dyDescent="0.25">
      <c r="A29" s="40"/>
      <c r="B29" s="129"/>
      <c r="C29" s="40"/>
      <c r="D29" s="40"/>
      <c r="E29" s="40"/>
      <c r="F29" s="40"/>
      <c r="G29" s="40"/>
      <c r="H29" s="82"/>
      <c r="I29" s="40"/>
      <c r="J29" s="41"/>
    </row>
    <row r="30" spans="1:10" x14ac:dyDescent="0.25">
      <c r="A30" s="40"/>
      <c r="B30" s="129"/>
      <c r="C30" s="40"/>
      <c r="D30" s="40"/>
      <c r="E30" s="40"/>
      <c r="F30" s="40"/>
      <c r="G30" s="40"/>
      <c r="H30" s="82"/>
      <c r="I30" s="40"/>
      <c r="J30" s="41"/>
    </row>
    <row r="31" spans="1:10" x14ac:dyDescent="0.25">
      <c r="A31" s="40"/>
      <c r="B31" s="129"/>
      <c r="C31" s="40"/>
      <c r="D31" s="40"/>
      <c r="E31" s="40"/>
      <c r="F31" s="40"/>
      <c r="G31" s="40"/>
      <c r="H31" s="82"/>
      <c r="I31" s="40"/>
      <c r="J31" s="41"/>
    </row>
    <row r="32" spans="1:10" x14ac:dyDescent="0.25">
      <c r="A32" s="40"/>
      <c r="B32" s="129"/>
      <c r="C32" s="40"/>
      <c r="D32" s="40"/>
      <c r="E32" s="40"/>
      <c r="F32" s="40"/>
      <c r="G32" s="40"/>
      <c r="H32" s="82"/>
      <c r="I32" s="40"/>
      <c r="J32" s="41"/>
    </row>
    <row r="33" spans="1:10" x14ac:dyDescent="0.25">
      <c r="A33" s="40"/>
      <c r="B33" s="129"/>
      <c r="C33" s="40"/>
      <c r="D33" s="40"/>
      <c r="E33" s="40"/>
      <c r="F33" s="40"/>
      <c r="G33" s="40"/>
      <c r="H33" s="82"/>
      <c r="I33" s="40"/>
      <c r="J33" s="41"/>
    </row>
    <row r="34" spans="1:10" x14ac:dyDescent="0.25">
      <c r="A34" s="40"/>
      <c r="B34" s="129"/>
      <c r="C34" s="40"/>
      <c r="D34" s="40"/>
      <c r="E34" s="130"/>
      <c r="F34" s="130"/>
      <c r="G34" s="40"/>
      <c r="H34" s="82"/>
      <c r="I34" s="40"/>
      <c r="J34" s="41"/>
    </row>
    <row r="35" spans="1:10" x14ac:dyDescent="0.25">
      <c r="A35" s="40"/>
      <c r="B35" s="40"/>
      <c r="C35" s="40"/>
      <c r="D35" s="131"/>
      <c r="E35" s="45" t="s">
        <v>57</v>
      </c>
      <c r="F35" s="155">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4</v>
      </c>
      <c r="C46" s="40"/>
      <c r="D46" s="40"/>
      <c r="E46" s="40"/>
      <c r="F46" s="40" t="s">
        <v>7</v>
      </c>
      <c r="G46" s="40"/>
      <c r="H46" s="40"/>
      <c r="I46" s="40"/>
      <c r="J46" s="41"/>
    </row>
    <row r="47" spans="1:10" ht="15.75" thickBot="1" x14ac:dyDescent="0.3">
      <c r="A47" s="39"/>
      <c r="B47" s="240" t="str">
        <f>IF(ISBLANK(Résultats!C4),"",Résultats!C4)</f>
        <v/>
      </c>
      <c r="C47" s="241"/>
      <c r="D47" s="242"/>
      <c r="E47" s="40"/>
      <c r="F47" s="231"/>
      <c r="G47" s="232"/>
      <c r="H47" s="233"/>
      <c r="I47" s="40"/>
      <c r="J47" s="41"/>
    </row>
    <row r="48" spans="1:10" x14ac:dyDescent="0.25">
      <c r="A48" s="39"/>
      <c r="B48" s="40"/>
      <c r="C48" s="40"/>
      <c r="D48" s="40"/>
      <c r="E48" s="40"/>
      <c r="F48" s="234"/>
      <c r="G48" s="235"/>
      <c r="H48" s="236"/>
      <c r="I48" s="40"/>
      <c r="J48" s="41"/>
    </row>
    <row r="49" spans="1:10" x14ac:dyDescent="0.25">
      <c r="A49" s="39"/>
      <c r="B49" s="40"/>
      <c r="C49" s="40"/>
      <c r="D49" s="40"/>
      <c r="E49" s="40"/>
      <c r="F49" s="234"/>
      <c r="G49" s="235"/>
      <c r="H49" s="236"/>
      <c r="I49" s="40"/>
      <c r="J49" s="41"/>
    </row>
    <row r="50" spans="1:10" x14ac:dyDescent="0.25">
      <c r="A50" s="39"/>
      <c r="B50" s="40"/>
      <c r="C50" s="40"/>
      <c r="D50" s="40"/>
      <c r="E50" s="40"/>
      <c r="F50" s="234"/>
      <c r="G50" s="235"/>
      <c r="H50" s="236"/>
      <c r="I50" s="40"/>
      <c r="J50" s="41"/>
    </row>
    <row r="51" spans="1:10" ht="15.75" thickBot="1" x14ac:dyDescent="0.3">
      <c r="A51" s="39"/>
      <c r="B51" s="40"/>
      <c r="C51" s="40"/>
      <c r="D51" s="40"/>
      <c r="E51" s="40"/>
      <c r="F51" s="237"/>
      <c r="G51" s="238"/>
      <c r="H51" s="239"/>
      <c r="I51" s="40"/>
      <c r="J51" s="41"/>
    </row>
    <row r="52" spans="1:10" ht="15.75" thickBot="1" x14ac:dyDescent="0.3">
      <c r="A52" s="72" t="s">
        <v>20</v>
      </c>
      <c r="B52" s="47"/>
      <c r="C52" s="47"/>
      <c r="D52" s="47"/>
      <c r="E52" s="47"/>
      <c r="F52" s="47"/>
      <c r="G52" s="47"/>
      <c r="H52" s="47"/>
      <c r="I52" s="47"/>
      <c r="J52" s="48"/>
    </row>
  </sheetData>
  <sheetProtection algorithmName="SHA-512" hashValue="HZgEIiHxoUclpS4c/9Fds7uSXQpSqISv3CvCpbcoi/BwOjnGKL2PTEvjCPFGgw+Jo3gVii96Hpm3uASo43DT2w==" saltValue="aRx75n94wbCKxrxIQhFBw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AEDC-E673-4FF5-ABD0-FCF3B0E55553}">
  <sheetPr>
    <tabColor theme="0"/>
  </sheetPr>
  <dimension ref="A1:J52"/>
  <sheetViews>
    <sheetView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3" t="s">
        <v>53</v>
      </c>
      <c r="B1" s="244"/>
      <c r="C1" s="244"/>
      <c r="D1" s="244"/>
      <c r="E1" s="244"/>
      <c r="F1" s="244"/>
      <c r="G1" s="244"/>
      <c r="H1" s="244"/>
      <c r="I1" s="244"/>
      <c r="J1" s="245"/>
    </row>
    <row r="2" spans="1:10" ht="15.75" thickBot="1" x14ac:dyDescent="0.3">
      <c r="A2" s="6" t="s">
        <v>1</v>
      </c>
      <c r="B2" s="246"/>
      <c r="C2" s="250"/>
      <c r="D2" s="250"/>
      <c r="E2" s="250"/>
      <c r="F2" s="247"/>
      <c r="G2" s="7" t="s">
        <v>2</v>
      </c>
      <c r="H2" s="7"/>
      <c r="I2" s="246" t="str">
        <f>IF(ISBLANK(Résultats!D24),"",Résultats!D24)</f>
        <v/>
      </c>
      <c r="J2" s="247"/>
    </row>
    <row r="3" spans="1:10" ht="15.75" thickBot="1" x14ac:dyDescent="0.3">
      <c r="A3" s="6" t="s">
        <v>3</v>
      </c>
      <c r="B3" s="7"/>
      <c r="C3" s="246" t="str">
        <f>IF(ISBLANK(Résultats!G24),"",Résultats!G24)</f>
        <v/>
      </c>
      <c r="D3" s="250"/>
      <c r="E3" s="250"/>
      <c r="F3" s="247"/>
      <c r="G3" s="251" t="s">
        <v>19</v>
      </c>
      <c r="H3" s="252"/>
      <c r="I3" s="248" t="str">
        <f>IF(ISBLANK(Résultats!F24),"","moins de 21ans")</f>
        <v/>
      </c>
      <c r="J3" s="249"/>
    </row>
    <row r="4" spans="1:10" ht="15.75" thickBot="1" x14ac:dyDescent="0.3">
      <c r="A4" s="6" t="s">
        <v>5</v>
      </c>
      <c r="B4" s="7"/>
      <c r="C4" s="246" t="str">
        <f>IF(ISBLANK(Résultats!C2),"",(Résultats!C2))</f>
        <v/>
      </c>
      <c r="D4" s="250"/>
      <c r="E4" s="250"/>
      <c r="F4" s="247"/>
      <c r="G4" s="7" t="s">
        <v>11</v>
      </c>
      <c r="H4" s="7"/>
      <c r="I4" s="248" t="str">
        <f>IF(ISBLANK(Résultats!J2),"",Résultats!J2)</f>
        <v/>
      </c>
      <c r="J4" s="249"/>
    </row>
    <row r="5" spans="1:10" x14ac:dyDescent="0.25">
      <c r="A5" s="6" t="s">
        <v>0</v>
      </c>
      <c r="B5" s="7"/>
      <c r="C5" s="7"/>
      <c r="D5" s="7"/>
      <c r="E5" s="7"/>
      <c r="F5" s="7"/>
      <c r="G5" s="7"/>
      <c r="H5" s="7"/>
      <c r="I5" s="49"/>
      <c r="J5" s="8"/>
    </row>
    <row r="6" spans="1:10" ht="17.25" x14ac:dyDescent="0.25">
      <c r="A6" s="112" t="s">
        <v>38</v>
      </c>
      <c r="B6" s="7"/>
      <c r="C6" s="7"/>
      <c r="D6" s="7"/>
      <c r="E6" s="7"/>
      <c r="F6" s="7"/>
      <c r="G6" s="7"/>
      <c r="H6" s="7"/>
      <c r="I6" s="7"/>
      <c r="J6" s="8"/>
    </row>
    <row r="7" spans="1:10" ht="17.25" x14ac:dyDescent="0.25">
      <c r="A7" s="112" t="s">
        <v>39</v>
      </c>
      <c r="B7" s="7"/>
      <c r="C7" s="7"/>
      <c r="D7" s="7"/>
      <c r="E7" s="7"/>
      <c r="F7" s="7"/>
      <c r="G7" s="7"/>
      <c r="H7" s="7"/>
      <c r="I7" s="7"/>
      <c r="J7" s="8"/>
    </row>
    <row r="8" spans="1:10" ht="17.25" x14ac:dyDescent="0.25">
      <c r="A8" s="112" t="s">
        <v>40</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6</v>
      </c>
      <c r="C10" s="10" t="s">
        <v>26</v>
      </c>
      <c r="D10" s="10" t="s">
        <v>27</v>
      </c>
      <c r="E10" s="10" t="s">
        <v>28</v>
      </c>
      <c r="F10" s="11" t="s">
        <v>37</v>
      </c>
      <c r="G10" s="76"/>
      <c r="H10" s="77"/>
      <c r="I10" s="7"/>
      <c r="J10" s="8"/>
    </row>
    <row r="11" spans="1:10" x14ac:dyDescent="0.25">
      <c r="A11" s="7"/>
      <c r="B11" s="12" t="s">
        <v>31</v>
      </c>
      <c r="C11" s="13">
        <f>SUM(FigA!G18:'FigA'!J18)</f>
        <v>0</v>
      </c>
      <c r="D11" s="13">
        <f>SUM(FigA!K18:'FigA'!N18)</f>
        <v>0</v>
      </c>
      <c r="E11" s="13">
        <f>SUM(FigA!O18:'FigA'!R18)</f>
        <v>0</v>
      </c>
      <c r="F11" s="13">
        <f>FigA!S18</f>
        <v>0</v>
      </c>
      <c r="G11" s="58"/>
      <c r="H11" s="78"/>
      <c r="I11" s="7"/>
      <c r="J11" s="8"/>
    </row>
    <row r="12" spans="1:10" x14ac:dyDescent="0.25">
      <c r="A12" s="7"/>
      <c r="B12" s="12" t="s">
        <v>32</v>
      </c>
      <c r="C12" s="13">
        <f>SUM(FigB!G$18:'FigB'!J$18)</f>
        <v>0</v>
      </c>
      <c r="D12" s="13">
        <f>SUM(FigB!K$18:'FigB'!N$18)</f>
        <v>0</v>
      </c>
      <c r="E12" s="13">
        <f>SUM(FigB!Q$18:'FigB'!R$18)</f>
        <v>0</v>
      </c>
      <c r="F12" s="13">
        <f>FigB!S18</f>
        <v>0</v>
      </c>
      <c r="G12" s="58"/>
      <c r="H12" s="78"/>
      <c r="I12" s="7"/>
      <c r="J12" s="8"/>
    </row>
    <row r="13" spans="1:10" x14ac:dyDescent="0.25">
      <c r="A13" s="7"/>
      <c r="B13" s="12" t="s">
        <v>33</v>
      </c>
      <c r="C13" s="13">
        <f>SUM(FigC!H$18:'FigC'!K$18)</f>
        <v>0</v>
      </c>
      <c r="D13" s="13">
        <f>SUM(FigC!L$18:'FigC'!O$18)</f>
        <v>0</v>
      </c>
      <c r="E13" s="13">
        <f>SUM(FigC!P$18:'FigC'!S$18)</f>
        <v>0</v>
      </c>
      <c r="F13" s="13">
        <f>FigC!T18</f>
        <v>0</v>
      </c>
      <c r="G13" s="58"/>
      <c r="H13" s="78"/>
      <c r="I13" s="7"/>
      <c r="J13" s="8"/>
    </row>
    <row r="14" spans="1:10" x14ac:dyDescent="0.25">
      <c r="A14" s="7"/>
      <c r="B14" s="12" t="s">
        <v>34</v>
      </c>
      <c r="C14" s="13">
        <f>SUM(FigD!H$18:'FigD'!K$18)</f>
        <v>0</v>
      </c>
      <c r="D14" s="13">
        <f>SUM(FigD!L$18:'FigD'!O$18)</f>
        <v>0</v>
      </c>
      <c r="E14" s="13">
        <f>SUM(FigD!P$18:'FigD'!S$18)</f>
        <v>0</v>
      </c>
      <c r="F14" s="13">
        <f>FigD!T18</f>
        <v>0</v>
      </c>
      <c r="G14" s="58"/>
      <c r="H14" s="78"/>
      <c r="I14" s="7"/>
      <c r="J14" s="8"/>
    </row>
    <row r="15" spans="1:10" x14ac:dyDescent="0.25">
      <c r="A15" s="7"/>
      <c r="B15" s="12" t="s">
        <v>35</v>
      </c>
      <c r="C15" s="13">
        <f>SUM(FigE!H$18:'FigE'!K$18)</f>
        <v>0</v>
      </c>
      <c r="D15" s="13">
        <f>SUM(FigE!L$18:'FigE'!O$18)</f>
        <v>0</v>
      </c>
      <c r="E15" s="13">
        <f>SUM(FigE!P$18:'FigE'!S$18)</f>
        <v>0</v>
      </c>
      <c r="F15" s="13">
        <f>FigE!T18</f>
        <v>0</v>
      </c>
      <c r="G15" s="58"/>
      <c r="H15" s="78"/>
      <c r="I15" s="7"/>
      <c r="J15" s="8"/>
    </row>
    <row r="16" spans="1:10" x14ac:dyDescent="0.25">
      <c r="A16" s="7"/>
      <c r="B16" s="12" t="s">
        <v>36</v>
      </c>
      <c r="C16" s="13">
        <f>SUM(FigF!H$18:'FigF'!L$18)</f>
        <v>0</v>
      </c>
      <c r="D16" s="13">
        <f>SUM(FigF!M$18:'FigF'!Q$18)</f>
        <v>0</v>
      </c>
      <c r="E16" s="13">
        <f>SUM(FigF!R$18:'FigF'!V$18)</f>
        <v>0</v>
      </c>
      <c r="F16" s="13">
        <f>FigF!W18</f>
        <v>0</v>
      </c>
      <c r="G16" s="58"/>
      <c r="H16" s="78"/>
      <c r="I16" s="7"/>
      <c r="J16" s="8"/>
    </row>
    <row r="17" spans="1:10" x14ac:dyDescent="0.25">
      <c r="A17" s="7"/>
      <c r="B17" s="132"/>
      <c r="C17" s="14"/>
      <c r="D17" s="14"/>
      <c r="E17" s="14"/>
      <c r="F17" s="14"/>
      <c r="G17" s="7"/>
      <c r="H17" s="78"/>
      <c r="I17" s="7"/>
      <c r="J17" s="8"/>
    </row>
    <row r="18" spans="1:10" x14ac:dyDescent="0.25">
      <c r="A18" s="7"/>
      <c r="B18" s="118"/>
      <c r="C18" s="7"/>
      <c r="D18" s="7"/>
      <c r="E18" s="7"/>
      <c r="F18" s="7"/>
      <c r="G18" s="7"/>
      <c r="H18" s="78"/>
      <c r="I18" s="7"/>
      <c r="J18" s="8"/>
    </row>
    <row r="19" spans="1:10" x14ac:dyDescent="0.25">
      <c r="A19" s="7"/>
      <c r="B19" s="118"/>
      <c r="C19" s="7"/>
      <c r="D19" s="7"/>
      <c r="E19" s="7"/>
      <c r="F19" s="7"/>
      <c r="G19" s="7"/>
      <c r="H19" s="78"/>
      <c r="I19" s="7"/>
      <c r="J19" s="8"/>
    </row>
    <row r="20" spans="1:10" x14ac:dyDescent="0.25">
      <c r="A20" s="7"/>
      <c r="B20" s="118"/>
      <c r="C20" s="7"/>
      <c r="D20" s="7"/>
      <c r="E20" s="7"/>
      <c r="F20" s="7"/>
      <c r="G20" s="7"/>
      <c r="H20" s="78"/>
      <c r="I20" s="7"/>
      <c r="J20" s="8"/>
    </row>
    <row r="21" spans="1:10" x14ac:dyDescent="0.25">
      <c r="A21" s="7"/>
      <c r="B21" s="118"/>
      <c r="C21" s="7"/>
      <c r="D21" s="7"/>
      <c r="E21" s="7"/>
      <c r="F21" s="7"/>
      <c r="G21" s="7"/>
      <c r="H21" s="78"/>
      <c r="I21" s="7"/>
      <c r="J21" s="8"/>
    </row>
    <row r="22" spans="1:10" x14ac:dyDescent="0.25">
      <c r="A22" s="7"/>
      <c r="B22" s="118"/>
      <c r="C22" s="7"/>
      <c r="D22" s="7"/>
      <c r="E22" s="7"/>
      <c r="F22" s="7"/>
      <c r="G22" s="7"/>
      <c r="H22" s="78"/>
      <c r="I22" s="7"/>
      <c r="J22" s="8"/>
    </row>
    <row r="23" spans="1:10" x14ac:dyDescent="0.25">
      <c r="A23" s="7"/>
      <c r="B23" s="118"/>
      <c r="C23" s="7"/>
      <c r="D23" s="7"/>
      <c r="E23" s="7"/>
      <c r="F23" s="7"/>
      <c r="G23" s="7"/>
      <c r="H23" s="78"/>
      <c r="I23" s="7"/>
      <c r="J23" s="8"/>
    </row>
    <row r="24" spans="1:10" x14ac:dyDescent="0.25">
      <c r="A24" s="7"/>
      <c r="B24" s="118"/>
      <c r="C24" s="7"/>
      <c r="D24" s="7"/>
      <c r="E24" s="7"/>
      <c r="F24" s="7"/>
      <c r="G24" s="7"/>
      <c r="H24" s="78"/>
      <c r="I24" s="7"/>
      <c r="J24" s="8"/>
    </row>
    <row r="25" spans="1:10" x14ac:dyDescent="0.25">
      <c r="A25" s="7"/>
      <c r="B25" s="118"/>
      <c r="C25" s="7"/>
      <c r="D25" s="7"/>
      <c r="E25" s="7"/>
      <c r="F25" s="7"/>
      <c r="G25" s="7"/>
      <c r="H25" s="78"/>
      <c r="I25" s="7"/>
      <c r="J25" s="8"/>
    </row>
    <row r="26" spans="1:10" x14ac:dyDescent="0.25">
      <c r="A26" s="7"/>
      <c r="B26" s="118"/>
      <c r="C26" s="7"/>
      <c r="D26" s="7"/>
      <c r="E26" s="7"/>
      <c r="F26" s="7"/>
      <c r="G26" s="7"/>
      <c r="H26" s="78"/>
      <c r="I26" s="7"/>
      <c r="J26" s="8"/>
    </row>
    <row r="27" spans="1:10" x14ac:dyDescent="0.25">
      <c r="A27" s="7"/>
      <c r="B27" s="118"/>
      <c r="C27" s="7"/>
      <c r="D27" s="7"/>
      <c r="E27" s="7"/>
      <c r="F27" s="7"/>
      <c r="G27" s="7"/>
      <c r="H27" s="78"/>
      <c r="I27" s="7"/>
      <c r="J27" s="8"/>
    </row>
    <row r="28" spans="1:10" x14ac:dyDescent="0.25">
      <c r="A28" s="7"/>
      <c r="B28" s="118"/>
      <c r="C28" s="7"/>
      <c r="D28" s="7"/>
      <c r="E28" s="7"/>
      <c r="F28" s="7"/>
      <c r="G28" s="7"/>
      <c r="H28" s="78"/>
      <c r="I28" s="7"/>
      <c r="J28" s="8"/>
    </row>
    <row r="29" spans="1:10" x14ac:dyDescent="0.25">
      <c r="A29" s="7"/>
      <c r="B29" s="118"/>
      <c r="C29" s="7"/>
      <c r="D29" s="7"/>
      <c r="E29" s="7"/>
      <c r="F29" s="7"/>
      <c r="G29" s="7"/>
      <c r="H29" s="78"/>
      <c r="I29" s="7"/>
      <c r="J29" s="8"/>
    </row>
    <row r="30" spans="1:10" x14ac:dyDescent="0.25">
      <c r="A30" s="7"/>
      <c r="B30" s="118"/>
      <c r="C30" s="7"/>
      <c r="D30" s="7"/>
      <c r="E30" s="7"/>
      <c r="F30" s="7"/>
      <c r="G30" s="7"/>
      <c r="H30" s="78"/>
      <c r="I30" s="7"/>
      <c r="J30" s="8"/>
    </row>
    <row r="31" spans="1:10" x14ac:dyDescent="0.25">
      <c r="A31" s="7"/>
      <c r="B31" s="118"/>
      <c r="C31" s="7"/>
      <c r="D31" s="7"/>
      <c r="E31" s="7"/>
      <c r="F31" s="7"/>
      <c r="G31" s="7"/>
      <c r="H31" s="78"/>
      <c r="I31" s="7"/>
      <c r="J31" s="8"/>
    </row>
    <row r="32" spans="1:10" x14ac:dyDescent="0.25">
      <c r="A32" s="7"/>
      <c r="B32" s="118"/>
      <c r="C32" s="7"/>
      <c r="D32" s="7"/>
      <c r="E32" s="7"/>
      <c r="F32" s="7"/>
      <c r="G32" s="7"/>
      <c r="H32" s="78"/>
      <c r="I32" s="7"/>
      <c r="J32" s="8"/>
    </row>
    <row r="33" spans="1:10" x14ac:dyDescent="0.25">
      <c r="A33" s="7"/>
      <c r="B33" s="118"/>
      <c r="C33" s="7"/>
      <c r="D33" s="7"/>
      <c r="E33" s="7"/>
      <c r="F33" s="7"/>
      <c r="G33" s="7"/>
      <c r="H33" s="78"/>
      <c r="I33" s="7"/>
      <c r="J33" s="8"/>
    </row>
    <row r="34" spans="1:10" x14ac:dyDescent="0.25">
      <c r="A34" s="7"/>
      <c r="B34" s="118"/>
      <c r="C34" s="7"/>
      <c r="D34" s="7"/>
      <c r="E34" s="119"/>
      <c r="F34" s="119"/>
      <c r="G34" s="7"/>
      <c r="H34" s="78"/>
      <c r="I34" s="7"/>
      <c r="J34" s="8"/>
    </row>
    <row r="35" spans="1:10" x14ac:dyDescent="0.25">
      <c r="A35" s="7"/>
      <c r="B35" s="7"/>
      <c r="C35" s="7"/>
      <c r="D35" s="59"/>
      <c r="E35" s="13" t="s">
        <v>57</v>
      </c>
      <c r="F35" s="154">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4</v>
      </c>
      <c r="C46" s="7"/>
      <c r="D46" s="7"/>
      <c r="E46" s="7"/>
      <c r="F46" s="7" t="s">
        <v>7</v>
      </c>
      <c r="G46" s="7"/>
      <c r="H46" s="7"/>
      <c r="I46" s="7"/>
      <c r="J46" s="8"/>
    </row>
    <row r="47" spans="1:10" ht="15.75" thickBot="1" x14ac:dyDescent="0.3">
      <c r="A47" s="6"/>
      <c r="B47" s="240" t="str">
        <f>IF(ISBLANK(Résultats!C4),"",Résultats!C4)</f>
        <v/>
      </c>
      <c r="C47" s="241"/>
      <c r="D47" s="242"/>
      <c r="E47" s="7"/>
      <c r="F47" s="231"/>
      <c r="G47" s="232"/>
      <c r="H47" s="233"/>
      <c r="I47" s="7"/>
      <c r="J47" s="8"/>
    </row>
    <row r="48" spans="1:10" x14ac:dyDescent="0.25">
      <c r="A48" s="6"/>
      <c r="B48" s="7"/>
      <c r="C48" s="7"/>
      <c r="D48" s="7"/>
      <c r="E48" s="7"/>
      <c r="F48" s="234"/>
      <c r="G48" s="235"/>
      <c r="H48" s="236"/>
      <c r="I48" s="7"/>
      <c r="J48" s="8"/>
    </row>
    <row r="49" spans="1:10" x14ac:dyDescent="0.25">
      <c r="A49" s="6"/>
      <c r="B49" s="7"/>
      <c r="C49" s="7"/>
      <c r="D49" s="7"/>
      <c r="E49" s="7"/>
      <c r="F49" s="234"/>
      <c r="G49" s="235"/>
      <c r="H49" s="236"/>
      <c r="I49" s="7"/>
      <c r="J49" s="8"/>
    </row>
    <row r="50" spans="1:10" x14ac:dyDescent="0.25">
      <c r="A50" s="6"/>
      <c r="B50" s="7"/>
      <c r="C50" s="7"/>
      <c r="D50" s="7"/>
      <c r="E50" s="7"/>
      <c r="F50" s="234"/>
      <c r="G50" s="235"/>
      <c r="H50" s="236"/>
      <c r="I50" s="7"/>
      <c r="J50" s="8"/>
    </row>
    <row r="51" spans="1:10" ht="15.75" thickBot="1" x14ac:dyDescent="0.3">
      <c r="A51" s="6"/>
      <c r="B51" s="7"/>
      <c r="C51" s="7"/>
      <c r="D51" s="7"/>
      <c r="E51" s="7"/>
      <c r="F51" s="237"/>
      <c r="G51" s="238"/>
      <c r="H51" s="239"/>
      <c r="I51" s="7"/>
      <c r="J51" s="8"/>
    </row>
    <row r="52" spans="1:10" ht="15.75" thickBot="1" x14ac:dyDescent="0.3">
      <c r="A52" s="71" t="s">
        <v>20</v>
      </c>
      <c r="B52" s="15"/>
      <c r="C52" s="15"/>
      <c r="D52" s="15"/>
      <c r="E52" s="15"/>
      <c r="F52" s="15"/>
      <c r="G52" s="15"/>
      <c r="H52" s="15"/>
      <c r="I52" s="15"/>
      <c r="J52" s="16"/>
    </row>
  </sheetData>
  <sheetProtection algorithmName="SHA-512" hashValue="O9qBgyIC6PiAf3d6wolor2x4jc/Prn7S0v+PjLSCsweAwcaF+J77XxHfwehZ6wqNmyfGAMw4ryiB54BqXkJtVw==" saltValue="pFBbxJ/M+HEkqNxcVyCY4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B2B8-8D20-4A80-99BB-6E5BFCD4CF9B}">
  <sheetPr>
    <tabColor rgb="FFFFFF00"/>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3" t="s">
        <v>53</v>
      </c>
      <c r="B1" s="254"/>
      <c r="C1" s="254"/>
      <c r="D1" s="254"/>
      <c r="E1" s="254"/>
      <c r="F1" s="254"/>
      <c r="G1" s="254"/>
      <c r="H1" s="254"/>
      <c r="I1" s="254"/>
      <c r="J1" s="255"/>
    </row>
    <row r="2" spans="1:10" ht="15.75" thickBot="1" x14ac:dyDescent="0.3">
      <c r="A2" s="17" t="s">
        <v>1</v>
      </c>
      <c r="B2" s="246" t="str">
        <f>IF(ISBLANK(Résultats!A25),"",Résultats!A25)</f>
        <v/>
      </c>
      <c r="C2" s="250"/>
      <c r="D2" s="250"/>
      <c r="E2" s="250"/>
      <c r="F2" s="247"/>
      <c r="G2" s="18" t="s">
        <v>2</v>
      </c>
      <c r="H2" s="18"/>
      <c r="I2" s="246" t="str">
        <f>IF(ISBLANK(Résultats!D25),"",Résultats!D25)</f>
        <v/>
      </c>
      <c r="J2" s="247"/>
    </row>
    <row r="3" spans="1:10" ht="15.75" thickBot="1" x14ac:dyDescent="0.3">
      <c r="A3" s="17" t="s">
        <v>3</v>
      </c>
      <c r="B3" s="18"/>
      <c r="C3" s="246" t="str">
        <f>IF(ISBLANK(Résultats!G25),"",Résultats!G25)</f>
        <v/>
      </c>
      <c r="D3" s="250"/>
      <c r="E3" s="250"/>
      <c r="F3" s="247"/>
      <c r="G3" s="256" t="s">
        <v>19</v>
      </c>
      <c r="H3" s="257"/>
      <c r="I3" s="248" t="str">
        <f>IF(ISBLANK(Résultats!F25),"","moins de 21ans")</f>
        <v/>
      </c>
      <c r="J3" s="249"/>
    </row>
    <row r="4" spans="1:10" ht="15.75" thickBot="1" x14ac:dyDescent="0.3">
      <c r="A4" s="17" t="s">
        <v>5</v>
      </c>
      <c r="B4" s="18"/>
      <c r="C4" s="246" t="str">
        <f>IF(ISBLANK(Résultats!C2),"",(Résultats!C2))</f>
        <v/>
      </c>
      <c r="D4" s="250"/>
      <c r="E4" s="250"/>
      <c r="F4" s="247"/>
      <c r="G4" s="18" t="s">
        <v>11</v>
      </c>
      <c r="H4" s="18"/>
      <c r="I4" s="248" t="str">
        <f>IF(ISBLANK(Résultats!J2),"",Résultats!J2)</f>
        <v/>
      </c>
      <c r="J4" s="249"/>
    </row>
    <row r="5" spans="1:10" x14ac:dyDescent="0.25">
      <c r="A5" s="137" t="s">
        <v>0</v>
      </c>
      <c r="B5" s="138"/>
      <c r="C5" s="138"/>
      <c r="D5" s="138"/>
      <c r="E5" s="138"/>
      <c r="F5" s="18"/>
      <c r="G5" s="18"/>
      <c r="H5" s="18"/>
      <c r="I5" s="52"/>
      <c r="J5" s="19"/>
    </row>
    <row r="6" spans="1:10" ht="17.25" x14ac:dyDescent="0.25">
      <c r="A6" s="139" t="s">
        <v>38</v>
      </c>
      <c r="B6" s="138"/>
      <c r="C6" s="138"/>
      <c r="D6" s="138"/>
      <c r="E6" s="138"/>
      <c r="F6" s="18"/>
      <c r="G6" s="18"/>
      <c r="H6" s="18"/>
      <c r="I6" s="18"/>
      <c r="J6" s="19"/>
    </row>
    <row r="7" spans="1:10" ht="17.25" x14ac:dyDescent="0.25">
      <c r="A7" s="139" t="s">
        <v>39</v>
      </c>
      <c r="B7" s="138"/>
      <c r="C7" s="138"/>
      <c r="D7" s="138"/>
      <c r="E7" s="138"/>
      <c r="F7" s="18"/>
      <c r="G7" s="18"/>
      <c r="H7" s="18"/>
      <c r="I7" s="18"/>
      <c r="J7" s="19"/>
    </row>
    <row r="8" spans="1:10" ht="17.25" x14ac:dyDescent="0.25">
      <c r="A8" s="139" t="s">
        <v>40</v>
      </c>
      <c r="B8" s="138"/>
      <c r="C8" s="138"/>
      <c r="D8" s="138"/>
      <c r="E8" s="138"/>
      <c r="F8" s="18"/>
      <c r="G8" s="18"/>
      <c r="H8" s="18"/>
      <c r="I8" s="18"/>
      <c r="J8" s="19"/>
    </row>
    <row r="9" spans="1:10" x14ac:dyDescent="0.25">
      <c r="A9" s="137"/>
      <c r="B9" s="138"/>
      <c r="C9" s="138"/>
      <c r="D9" s="138"/>
      <c r="E9" s="138"/>
      <c r="F9" s="18"/>
      <c r="G9" s="18"/>
      <c r="H9" s="18"/>
      <c r="I9" s="18"/>
      <c r="J9" s="19"/>
    </row>
    <row r="10" spans="1:10" ht="45" x14ac:dyDescent="0.25">
      <c r="A10" s="138"/>
      <c r="B10" s="140" t="s">
        <v>6</v>
      </c>
      <c r="C10" s="141" t="s">
        <v>26</v>
      </c>
      <c r="D10" s="141" t="s">
        <v>27</v>
      </c>
      <c r="E10" s="141" t="s">
        <v>28</v>
      </c>
      <c r="F10" s="22" t="s">
        <v>37</v>
      </c>
      <c r="G10" s="87"/>
      <c r="H10" s="88"/>
      <c r="I10" s="18"/>
      <c r="J10" s="19"/>
    </row>
    <row r="11" spans="1:10" x14ac:dyDescent="0.25">
      <c r="A11" s="18"/>
      <c r="B11" s="23" t="s">
        <v>31</v>
      </c>
      <c r="C11" s="24">
        <f>SUM(FigA!G19:'FigA'!J19)</f>
        <v>0</v>
      </c>
      <c r="D11" s="24">
        <f>SUM(FigA!K19:'FigA'!N19)</f>
        <v>0</v>
      </c>
      <c r="E11" s="24">
        <f>SUM(FigA!O19:'FigA'!R19)</f>
        <v>0</v>
      </c>
      <c r="F11" s="24">
        <f>FigA!S19</f>
        <v>0</v>
      </c>
      <c r="G11" s="89"/>
      <c r="H11" s="90"/>
      <c r="I11" s="18"/>
      <c r="J11" s="19"/>
    </row>
    <row r="12" spans="1:10" x14ac:dyDescent="0.25">
      <c r="A12" s="18"/>
      <c r="B12" s="23" t="s">
        <v>32</v>
      </c>
      <c r="C12" s="24">
        <f>SUM(FigB!G$19:'FigB'!J$19)</f>
        <v>0</v>
      </c>
      <c r="D12" s="24">
        <f>SUM(FigB!K$19:'FigB'!N$19)</f>
        <v>0</v>
      </c>
      <c r="E12" s="24">
        <f>SUM(FigB!Q$19:'FigB'!R$19)</f>
        <v>0</v>
      </c>
      <c r="F12" s="24">
        <f>FigB!S19</f>
        <v>0</v>
      </c>
      <c r="G12" s="89"/>
      <c r="H12" s="90"/>
      <c r="I12" s="18"/>
      <c r="J12" s="19"/>
    </row>
    <row r="13" spans="1:10" x14ac:dyDescent="0.25">
      <c r="A13" s="18"/>
      <c r="B13" s="23" t="s">
        <v>33</v>
      </c>
      <c r="C13" s="24">
        <f>SUM(FigC!H$19:'FigC'!K$19)</f>
        <v>0</v>
      </c>
      <c r="D13" s="24">
        <f>SUM(FigC!L$19:'FigC'!O$19)</f>
        <v>0</v>
      </c>
      <c r="E13" s="24">
        <f>SUM(FigC!P$19:'FigC'!S$19)</f>
        <v>0</v>
      </c>
      <c r="F13" s="24">
        <f>FigC!T19</f>
        <v>0</v>
      </c>
      <c r="G13" s="89"/>
      <c r="H13" s="90"/>
      <c r="I13" s="18"/>
      <c r="J13" s="19"/>
    </row>
    <row r="14" spans="1:10" x14ac:dyDescent="0.25">
      <c r="A14" s="18"/>
      <c r="B14" s="23" t="s">
        <v>34</v>
      </c>
      <c r="C14" s="24">
        <f>SUM(FigD!H$19:'FigD'!K$19)</f>
        <v>0</v>
      </c>
      <c r="D14" s="24">
        <f>SUM(FigD!L$19:'FigD'!O$19)</f>
        <v>0</v>
      </c>
      <c r="E14" s="24">
        <f>SUM(FigD!P$19:'FigD'!S$19)</f>
        <v>0</v>
      </c>
      <c r="F14" s="24">
        <f>FigD!T19</f>
        <v>0</v>
      </c>
      <c r="G14" s="89"/>
      <c r="H14" s="90"/>
      <c r="I14" s="18"/>
      <c r="J14" s="19"/>
    </row>
    <row r="15" spans="1:10" x14ac:dyDescent="0.25">
      <c r="A15" s="18"/>
      <c r="B15" s="23" t="s">
        <v>35</v>
      </c>
      <c r="C15" s="24">
        <f>SUM(FigE!H$19:'FigE'!K$19)</f>
        <v>0</v>
      </c>
      <c r="D15" s="24">
        <f>SUM(FigE!L$19:'FigE'!O$19)</f>
        <v>0</v>
      </c>
      <c r="E15" s="24">
        <f>SUM(FigE!P$19:'FigE'!S$19)</f>
        <v>0</v>
      </c>
      <c r="F15" s="24">
        <f>FigE!T19</f>
        <v>0</v>
      </c>
      <c r="G15" s="89"/>
      <c r="H15" s="90"/>
      <c r="I15" s="18"/>
      <c r="J15" s="19"/>
    </row>
    <row r="16" spans="1:10" x14ac:dyDescent="0.25">
      <c r="A16" s="18"/>
      <c r="B16" s="23" t="s">
        <v>36</v>
      </c>
      <c r="C16" s="24">
        <f>SUM(FigF!H$19:'FigF'!L$19)</f>
        <v>0</v>
      </c>
      <c r="D16" s="24">
        <f>SUM(FigF!M$19:'FigF'!Q$19)</f>
        <v>0</v>
      </c>
      <c r="E16" s="24">
        <f>SUM(FigF!R$19:'FigF'!V$19)</f>
        <v>0</v>
      </c>
      <c r="F16" s="24">
        <f>FigF!W19</f>
        <v>0</v>
      </c>
      <c r="G16" s="89"/>
      <c r="H16" s="90"/>
      <c r="I16" s="18"/>
      <c r="J16" s="19"/>
    </row>
    <row r="17" spans="1:10" x14ac:dyDescent="0.25">
      <c r="A17" s="18"/>
      <c r="B17" s="120"/>
      <c r="C17" s="25"/>
      <c r="D17" s="25"/>
      <c r="E17" s="25"/>
      <c r="F17" s="25"/>
      <c r="G17" s="18"/>
      <c r="H17" s="90"/>
      <c r="I17" s="18"/>
      <c r="J17" s="19"/>
    </row>
    <row r="18" spans="1:10" x14ac:dyDescent="0.25">
      <c r="A18" s="18"/>
      <c r="B18" s="121"/>
      <c r="C18" s="18"/>
      <c r="D18" s="18"/>
      <c r="E18" s="18"/>
      <c r="F18" s="18"/>
      <c r="G18" s="18"/>
      <c r="H18" s="90"/>
      <c r="I18" s="18"/>
      <c r="J18" s="19"/>
    </row>
    <row r="19" spans="1:10" x14ac:dyDescent="0.25">
      <c r="A19" s="18"/>
      <c r="B19" s="121"/>
      <c r="C19" s="18"/>
      <c r="D19" s="18"/>
      <c r="E19" s="18"/>
      <c r="F19" s="18"/>
      <c r="G19" s="18"/>
      <c r="H19" s="90"/>
      <c r="I19" s="18"/>
      <c r="J19" s="19"/>
    </row>
    <row r="20" spans="1:10" x14ac:dyDescent="0.25">
      <c r="A20" s="18"/>
      <c r="B20" s="121"/>
      <c r="C20" s="18"/>
      <c r="D20" s="18"/>
      <c r="E20" s="18"/>
      <c r="F20" s="18"/>
      <c r="G20" s="18"/>
      <c r="H20" s="90"/>
      <c r="I20" s="18"/>
      <c r="J20" s="19"/>
    </row>
    <row r="21" spans="1:10" x14ac:dyDescent="0.25">
      <c r="A21" s="18"/>
      <c r="B21" s="121"/>
      <c r="C21" s="18"/>
      <c r="D21" s="18"/>
      <c r="E21" s="18"/>
      <c r="F21" s="18"/>
      <c r="G21" s="18"/>
      <c r="H21" s="90"/>
      <c r="I21" s="18"/>
      <c r="J21" s="19"/>
    </row>
    <row r="22" spans="1:10" x14ac:dyDescent="0.25">
      <c r="A22" s="18"/>
      <c r="B22" s="121"/>
      <c r="C22" s="18"/>
      <c r="D22" s="18"/>
      <c r="E22" s="18"/>
      <c r="F22" s="18"/>
      <c r="G22" s="18"/>
      <c r="H22" s="90"/>
      <c r="I22" s="18"/>
      <c r="J22" s="19"/>
    </row>
    <row r="23" spans="1:10" x14ac:dyDescent="0.25">
      <c r="A23" s="18"/>
      <c r="B23" s="121"/>
      <c r="C23" s="18"/>
      <c r="D23" s="18"/>
      <c r="E23" s="18"/>
      <c r="F23" s="18"/>
      <c r="G23" s="18"/>
      <c r="H23" s="90"/>
      <c r="I23" s="18"/>
      <c r="J23" s="19"/>
    </row>
    <row r="24" spans="1:10" x14ac:dyDescent="0.25">
      <c r="A24" s="18"/>
      <c r="B24" s="121"/>
      <c r="C24" s="18"/>
      <c r="D24" s="18"/>
      <c r="E24" s="18"/>
      <c r="F24" s="18"/>
      <c r="G24" s="18"/>
      <c r="H24" s="90"/>
      <c r="I24" s="18"/>
      <c r="J24" s="19"/>
    </row>
    <row r="25" spans="1:10" x14ac:dyDescent="0.25">
      <c r="A25" s="18"/>
      <c r="B25" s="121"/>
      <c r="C25" s="18"/>
      <c r="D25" s="18"/>
      <c r="E25" s="18"/>
      <c r="F25" s="18"/>
      <c r="G25" s="18"/>
      <c r="H25" s="90"/>
      <c r="I25" s="18"/>
      <c r="J25" s="19"/>
    </row>
    <row r="26" spans="1:10" x14ac:dyDescent="0.25">
      <c r="A26" s="18"/>
      <c r="B26" s="121"/>
      <c r="C26" s="18"/>
      <c r="D26" s="18"/>
      <c r="E26" s="18"/>
      <c r="F26" s="18"/>
      <c r="G26" s="18"/>
      <c r="H26" s="90"/>
      <c r="I26" s="18"/>
      <c r="J26" s="19"/>
    </row>
    <row r="27" spans="1:10" x14ac:dyDescent="0.25">
      <c r="A27" s="18"/>
      <c r="B27" s="121"/>
      <c r="C27" s="18"/>
      <c r="D27" s="18"/>
      <c r="E27" s="18"/>
      <c r="F27" s="18"/>
      <c r="G27" s="18"/>
      <c r="H27" s="90"/>
      <c r="I27" s="18"/>
      <c r="J27" s="19"/>
    </row>
    <row r="28" spans="1:10" x14ac:dyDescent="0.25">
      <c r="A28" s="18"/>
      <c r="B28" s="121"/>
      <c r="C28" s="18"/>
      <c r="D28" s="18"/>
      <c r="E28" s="18"/>
      <c r="F28" s="18"/>
      <c r="G28" s="18"/>
      <c r="H28" s="90"/>
      <c r="I28" s="18"/>
      <c r="J28" s="19"/>
    </row>
    <row r="29" spans="1:10" x14ac:dyDescent="0.25">
      <c r="A29" s="18"/>
      <c r="B29" s="121"/>
      <c r="C29" s="18"/>
      <c r="D29" s="18"/>
      <c r="E29" s="18"/>
      <c r="F29" s="18"/>
      <c r="G29" s="18"/>
      <c r="H29" s="90"/>
      <c r="I29" s="18"/>
      <c r="J29" s="19"/>
    </row>
    <row r="30" spans="1:10" x14ac:dyDescent="0.25">
      <c r="A30" s="18"/>
      <c r="B30" s="121"/>
      <c r="C30" s="18"/>
      <c r="D30" s="18"/>
      <c r="E30" s="18"/>
      <c r="F30" s="18"/>
      <c r="G30" s="18"/>
      <c r="H30" s="90"/>
      <c r="I30" s="18"/>
      <c r="J30" s="19"/>
    </row>
    <row r="31" spans="1:10" x14ac:dyDescent="0.25">
      <c r="A31" s="18"/>
      <c r="B31" s="121"/>
      <c r="C31" s="18"/>
      <c r="D31" s="18"/>
      <c r="E31" s="18"/>
      <c r="F31" s="18"/>
      <c r="G31" s="18"/>
      <c r="H31" s="90"/>
      <c r="I31" s="18"/>
      <c r="J31" s="19"/>
    </row>
    <row r="32" spans="1:10" x14ac:dyDescent="0.25">
      <c r="A32" s="18"/>
      <c r="B32" s="121"/>
      <c r="C32" s="18"/>
      <c r="D32" s="18"/>
      <c r="E32" s="18"/>
      <c r="F32" s="18"/>
      <c r="G32" s="18"/>
      <c r="H32" s="90"/>
      <c r="I32" s="18"/>
      <c r="J32" s="19"/>
    </row>
    <row r="33" spans="1:10" x14ac:dyDescent="0.25">
      <c r="A33" s="18"/>
      <c r="B33" s="121"/>
      <c r="C33" s="18"/>
      <c r="D33" s="18"/>
      <c r="E33" s="18"/>
      <c r="F33" s="18"/>
      <c r="G33" s="18"/>
      <c r="H33" s="90"/>
      <c r="I33" s="18"/>
      <c r="J33" s="19"/>
    </row>
    <row r="34" spans="1:10" x14ac:dyDescent="0.25">
      <c r="A34" s="18"/>
      <c r="B34" s="121"/>
      <c r="C34" s="18"/>
      <c r="D34" s="18"/>
      <c r="E34" s="122"/>
      <c r="F34" s="122"/>
      <c r="G34" s="18"/>
      <c r="H34" s="90"/>
      <c r="I34" s="18"/>
      <c r="J34" s="19"/>
    </row>
    <row r="35" spans="1:10" x14ac:dyDescent="0.25">
      <c r="A35" s="18"/>
      <c r="B35" s="18"/>
      <c r="C35" s="18"/>
      <c r="D35" s="123"/>
      <c r="E35" s="24" t="s">
        <v>57</v>
      </c>
      <c r="F35" s="156">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4</v>
      </c>
      <c r="C46" s="18"/>
      <c r="D46" s="18"/>
      <c r="E46" s="18"/>
      <c r="F46" s="18" t="s">
        <v>7</v>
      </c>
      <c r="G46" s="18"/>
      <c r="H46" s="18"/>
      <c r="I46" s="18"/>
      <c r="J46" s="19"/>
    </row>
    <row r="47" spans="1:10" ht="15.75" thickBot="1" x14ac:dyDescent="0.3">
      <c r="A47" s="17"/>
      <c r="B47" s="240" t="str">
        <f>IF(ISBLANK(Résultats!C4),"",Résultats!C4)</f>
        <v/>
      </c>
      <c r="C47" s="241"/>
      <c r="D47" s="242"/>
      <c r="E47" s="18"/>
      <c r="F47" s="231"/>
      <c r="G47" s="232"/>
      <c r="H47" s="233"/>
      <c r="I47" s="18"/>
      <c r="J47" s="19"/>
    </row>
    <row r="48" spans="1:10" x14ac:dyDescent="0.25">
      <c r="A48" s="17"/>
      <c r="B48" s="18"/>
      <c r="C48" s="18"/>
      <c r="D48" s="18"/>
      <c r="E48" s="18"/>
      <c r="F48" s="234"/>
      <c r="G48" s="235"/>
      <c r="H48" s="236"/>
      <c r="I48" s="18"/>
      <c r="J48" s="19"/>
    </row>
    <row r="49" spans="1:10" x14ac:dyDescent="0.25">
      <c r="A49" s="17"/>
      <c r="B49" s="18"/>
      <c r="C49" s="18"/>
      <c r="D49" s="18"/>
      <c r="E49" s="18"/>
      <c r="F49" s="234"/>
      <c r="G49" s="235"/>
      <c r="H49" s="236"/>
      <c r="I49" s="18"/>
      <c r="J49" s="19"/>
    </row>
    <row r="50" spans="1:10" x14ac:dyDescent="0.25">
      <c r="A50" s="17"/>
      <c r="B50" s="18"/>
      <c r="C50" s="18"/>
      <c r="D50" s="18"/>
      <c r="E50" s="18"/>
      <c r="F50" s="234"/>
      <c r="G50" s="235"/>
      <c r="H50" s="236"/>
      <c r="I50" s="18"/>
      <c r="J50" s="19"/>
    </row>
    <row r="51" spans="1:10" ht="15.75" thickBot="1" x14ac:dyDescent="0.3">
      <c r="A51" s="17"/>
      <c r="B51" s="18"/>
      <c r="C51" s="18"/>
      <c r="D51" s="18"/>
      <c r="E51" s="18"/>
      <c r="F51" s="237"/>
      <c r="G51" s="238"/>
      <c r="H51" s="239"/>
      <c r="I51" s="18"/>
      <c r="J51" s="19"/>
    </row>
    <row r="52" spans="1:10" ht="15.75" thickBot="1" x14ac:dyDescent="0.3">
      <c r="A52" s="74" t="s">
        <v>20</v>
      </c>
      <c r="B52" s="26"/>
      <c r="C52" s="26"/>
      <c r="D52" s="26"/>
      <c r="E52" s="26"/>
      <c r="F52" s="26"/>
      <c r="G52" s="26"/>
      <c r="H52" s="26"/>
      <c r="I52" s="26"/>
      <c r="J52" s="27"/>
    </row>
  </sheetData>
  <sheetProtection algorithmName="SHA-512" hashValue="4MPqIeqR0ssfwQmpDrhfGWSU5nPmm3yRTOoPWBSwkyYDYOa1G39abdtR4Zyj7vjWRpsXYze1v58CISmR/ILvRg==" saltValue="ilhKmqsauGP0VzxM8bVsU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C89F-6E0D-4764-8B1D-D2E1EDC5CFAF}">
  <sheetPr>
    <tabColor theme="9" tint="0.79998168889431442"/>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8" t="s">
        <v>53</v>
      </c>
      <c r="B1" s="259"/>
      <c r="C1" s="259"/>
      <c r="D1" s="259"/>
      <c r="E1" s="259"/>
      <c r="F1" s="259"/>
      <c r="G1" s="259"/>
      <c r="H1" s="259"/>
      <c r="I1" s="259"/>
      <c r="J1" s="260"/>
    </row>
    <row r="2" spans="1:10" ht="15.75" thickBot="1" x14ac:dyDescent="0.3">
      <c r="A2" s="28" t="s">
        <v>1</v>
      </c>
      <c r="B2" s="246" t="str">
        <f>IF(ISBLANK(Résultats!A26),"",Résultats!A26)</f>
        <v/>
      </c>
      <c r="C2" s="250"/>
      <c r="D2" s="250"/>
      <c r="E2" s="250"/>
      <c r="F2" s="247"/>
      <c r="G2" s="29" t="s">
        <v>2</v>
      </c>
      <c r="H2" s="29"/>
      <c r="I2" s="246" t="str">
        <f>IF(ISBLANK(Résultats!D26),"",Résultats!D26)</f>
        <v/>
      </c>
      <c r="J2" s="247"/>
    </row>
    <row r="3" spans="1:10" ht="15.75" thickBot="1" x14ac:dyDescent="0.3">
      <c r="A3" s="28" t="s">
        <v>3</v>
      </c>
      <c r="B3" s="29"/>
      <c r="C3" s="246" t="str">
        <f>IF(ISBLANK(Résultats!G26),"",Résultats!G26)</f>
        <v/>
      </c>
      <c r="D3" s="250"/>
      <c r="E3" s="250"/>
      <c r="F3" s="247"/>
      <c r="G3" s="261" t="s">
        <v>19</v>
      </c>
      <c r="H3" s="262"/>
      <c r="I3" s="248" t="str">
        <f>IF(ISBLANK(Résultats!F26),"","moins de 21ans")</f>
        <v/>
      </c>
      <c r="J3" s="249"/>
    </row>
    <row r="4" spans="1:10" ht="15.75" thickBot="1" x14ac:dyDescent="0.3">
      <c r="A4" s="28" t="s">
        <v>5</v>
      </c>
      <c r="B4" s="29"/>
      <c r="C4" s="246" t="str">
        <f>IF(ISBLANK(Résultats!C2),"",(Résultats!C2))</f>
        <v/>
      </c>
      <c r="D4" s="250"/>
      <c r="E4" s="250"/>
      <c r="F4" s="247"/>
      <c r="G4" s="29" t="s">
        <v>11</v>
      </c>
      <c r="H4" s="29"/>
      <c r="I4" s="248" t="str">
        <f>IF(ISBLANK(Résultats!J2),"",Résultats!J2)</f>
        <v/>
      </c>
      <c r="J4" s="249"/>
    </row>
    <row r="5" spans="1:10" x14ac:dyDescent="0.25">
      <c r="A5" s="28" t="s">
        <v>0</v>
      </c>
      <c r="B5" s="29"/>
      <c r="C5" s="29"/>
      <c r="D5" s="29"/>
      <c r="E5" s="29"/>
      <c r="F5" s="29"/>
      <c r="G5" s="29"/>
      <c r="H5" s="29"/>
      <c r="I5" s="51"/>
      <c r="J5" s="30"/>
    </row>
    <row r="6" spans="1:10" ht="17.25" x14ac:dyDescent="0.25">
      <c r="A6" s="134" t="s">
        <v>38</v>
      </c>
      <c r="B6" s="29"/>
      <c r="C6" s="29"/>
      <c r="D6" s="29"/>
      <c r="E6" s="29"/>
      <c r="F6" s="29"/>
      <c r="G6" s="29"/>
      <c r="H6" s="29"/>
      <c r="I6" s="29"/>
      <c r="J6" s="30"/>
    </row>
    <row r="7" spans="1:10" ht="17.25" x14ac:dyDescent="0.25">
      <c r="A7" s="134" t="s">
        <v>39</v>
      </c>
      <c r="B7" s="29"/>
      <c r="C7" s="29"/>
      <c r="D7" s="29"/>
      <c r="E7" s="29"/>
      <c r="F7" s="29"/>
      <c r="G7" s="29"/>
      <c r="H7" s="29"/>
      <c r="I7" s="29"/>
      <c r="J7" s="30"/>
    </row>
    <row r="8" spans="1:10" ht="17.25" x14ac:dyDescent="0.25">
      <c r="A8" s="134" t="s">
        <v>40</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6</v>
      </c>
      <c r="C10" s="32" t="s">
        <v>26</v>
      </c>
      <c r="D10" s="32" t="s">
        <v>27</v>
      </c>
      <c r="E10" s="32" t="s">
        <v>28</v>
      </c>
      <c r="F10" s="33" t="s">
        <v>37</v>
      </c>
      <c r="G10" s="83"/>
      <c r="H10" s="84"/>
      <c r="I10" s="29"/>
      <c r="J10" s="30"/>
    </row>
    <row r="11" spans="1:10" x14ac:dyDescent="0.25">
      <c r="A11" s="29"/>
      <c r="B11" s="34" t="s">
        <v>31</v>
      </c>
      <c r="C11" s="35">
        <f>SUM(FigA!G20:'FigA'!J20)</f>
        <v>0</v>
      </c>
      <c r="D11" s="35">
        <f>SUM(FigA!K20:'FigA'!N20)</f>
        <v>0</v>
      </c>
      <c r="E11" s="35">
        <f>SUM(FigA!O20:'FigA'!R20)</f>
        <v>0</v>
      </c>
      <c r="F11" s="35">
        <f>FigA!S20</f>
        <v>0</v>
      </c>
      <c r="G11" s="85"/>
      <c r="H11" s="86"/>
      <c r="I11" s="29"/>
      <c r="J11" s="30"/>
    </row>
    <row r="12" spans="1:10" x14ac:dyDescent="0.25">
      <c r="A12" s="29"/>
      <c r="B12" s="34" t="s">
        <v>32</v>
      </c>
      <c r="C12" s="35">
        <f>SUM(FigB!G$20:'FigB'!J$20)</f>
        <v>0</v>
      </c>
      <c r="D12" s="35">
        <f>SUM(FigB!K$20:'FigB'!N$20)</f>
        <v>0</v>
      </c>
      <c r="E12" s="35">
        <f>SUM(FigB!Q$20:'FigB'!R$20)</f>
        <v>0</v>
      </c>
      <c r="F12" s="35">
        <f>FigB!S20</f>
        <v>0</v>
      </c>
      <c r="G12" s="85"/>
      <c r="H12" s="86"/>
      <c r="I12" s="29"/>
      <c r="J12" s="30"/>
    </row>
    <row r="13" spans="1:10" x14ac:dyDescent="0.25">
      <c r="A13" s="29"/>
      <c r="B13" s="34" t="s">
        <v>33</v>
      </c>
      <c r="C13" s="35">
        <f>SUM(FigC!H$20:'FigC'!K$20)</f>
        <v>0</v>
      </c>
      <c r="D13" s="35">
        <f>SUM(FigC!L$20:'FigC'!O$20)</f>
        <v>0</v>
      </c>
      <c r="E13" s="35">
        <f>SUM(FigC!P$20:'FigC'!S$20)</f>
        <v>0</v>
      </c>
      <c r="F13" s="35">
        <f>FigC!T20</f>
        <v>0</v>
      </c>
      <c r="G13" s="85"/>
      <c r="H13" s="86"/>
      <c r="I13" s="29"/>
      <c r="J13" s="30"/>
    </row>
    <row r="14" spans="1:10" x14ac:dyDescent="0.25">
      <c r="A14" s="29"/>
      <c r="B14" s="34" t="s">
        <v>34</v>
      </c>
      <c r="C14" s="35">
        <f>SUM(FigD!H$20:'FigD'!K$20)</f>
        <v>0</v>
      </c>
      <c r="D14" s="35">
        <f>SUM(FigD!L$20:'FigD'!O$20)</f>
        <v>0</v>
      </c>
      <c r="E14" s="35">
        <f>SUM(FigD!P$20:'FigD'!S$20)</f>
        <v>0</v>
      </c>
      <c r="F14" s="35">
        <f>FigD!T20</f>
        <v>0</v>
      </c>
      <c r="G14" s="85"/>
      <c r="H14" s="86"/>
      <c r="I14" s="29"/>
      <c r="J14" s="30"/>
    </row>
    <row r="15" spans="1:10" x14ac:dyDescent="0.25">
      <c r="A15" s="29"/>
      <c r="B15" s="34" t="s">
        <v>35</v>
      </c>
      <c r="C15" s="35">
        <f>SUM(FigE!H$20:'FigE'!K$20)</f>
        <v>0</v>
      </c>
      <c r="D15" s="35">
        <f>SUM(FigE!L$20:'FigE'!O$20)</f>
        <v>0</v>
      </c>
      <c r="E15" s="35">
        <f>SUM(FigE!P$20:'FigE'!S$20)</f>
        <v>0</v>
      </c>
      <c r="F15" s="35">
        <f>FigE!T20</f>
        <v>0</v>
      </c>
      <c r="G15" s="85"/>
      <c r="H15" s="86"/>
      <c r="I15" s="29"/>
      <c r="J15" s="30"/>
    </row>
    <row r="16" spans="1:10" x14ac:dyDescent="0.25">
      <c r="A16" s="29"/>
      <c r="B16" s="34" t="s">
        <v>36</v>
      </c>
      <c r="C16" s="35">
        <f>SUM(FigF!H$20:'FigF'!L$20)</f>
        <v>0</v>
      </c>
      <c r="D16" s="35">
        <f>SUM(FigF!M$20:'FigF'!Q$20)</f>
        <v>0</v>
      </c>
      <c r="E16" s="35">
        <f>SUM(FigF!R$20:'FigF'!V$20)</f>
        <v>0</v>
      </c>
      <c r="F16" s="35">
        <f>FigF!W20</f>
        <v>0</v>
      </c>
      <c r="G16" s="85"/>
      <c r="H16" s="86"/>
      <c r="I16" s="29"/>
      <c r="J16" s="30"/>
    </row>
    <row r="17" spans="1:10" x14ac:dyDescent="0.25">
      <c r="A17" s="29"/>
      <c r="B17" s="124"/>
      <c r="C17" s="36"/>
      <c r="D17" s="36"/>
      <c r="E17" s="36"/>
      <c r="F17" s="36"/>
      <c r="G17" s="29"/>
      <c r="H17" s="86"/>
      <c r="I17" s="29"/>
      <c r="J17" s="30"/>
    </row>
    <row r="18" spans="1:10" x14ac:dyDescent="0.25">
      <c r="A18" s="29"/>
      <c r="B18" s="125"/>
      <c r="C18" s="29"/>
      <c r="D18" s="29"/>
      <c r="E18" s="29"/>
      <c r="F18" s="29"/>
      <c r="G18" s="29"/>
      <c r="H18" s="86"/>
      <c r="I18" s="29"/>
      <c r="J18" s="30"/>
    </row>
    <row r="19" spans="1:10" x14ac:dyDescent="0.25">
      <c r="A19" s="29"/>
      <c r="B19" s="125"/>
      <c r="C19" s="29"/>
      <c r="D19" s="29"/>
      <c r="E19" s="29"/>
      <c r="F19" s="29"/>
      <c r="G19" s="29"/>
      <c r="H19" s="86"/>
      <c r="I19" s="29"/>
      <c r="J19" s="30"/>
    </row>
    <row r="20" spans="1:10" x14ac:dyDescent="0.25">
      <c r="A20" s="29"/>
      <c r="B20" s="125"/>
      <c r="C20" s="29"/>
      <c r="D20" s="29"/>
      <c r="E20" s="29"/>
      <c r="F20" s="29"/>
      <c r="G20" s="29"/>
      <c r="H20" s="86"/>
      <c r="I20" s="29"/>
      <c r="J20" s="30"/>
    </row>
    <row r="21" spans="1:10" x14ac:dyDescent="0.25">
      <c r="A21" s="29"/>
      <c r="B21" s="125"/>
      <c r="C21" s="29"/>
      <c r="D21" s="29"/>
      <c r="E21" s="29"/>
      <c r="F21" s="29"/>
      <c r="G21" s="29"/>
      <c r="H21" s="86"/>
      <c r="I21" s="29"/>
      <c r="J21" s="30"/>
    </row>
    <row r="22" spans="1:10" x14ac:dyDescent="0.25">
      <c r="A22" s="29"/>
      <c r="B22" s="125"/>
      <c r="C22" s="29"/>
      <c r="D22" s="29"/>
      <c r="E22" s="29"/>
      <c r="F22" s="29"/>
      <c r="G22" s="29"/>
      <c r="H22" s="86"/>
      <c r="I22" s="29"/>
      <c r="J22" s="30"/>
    </row>
    <row r="23" spans="1:10" x14ac:dyDescent="0.25">
      <c r="A23" s="29"/>
      <c r="B23" s="125"/>
      <c r="C23" s="29"/>
      <c r="D23" s="29"/>
      <c r="E23" s="29"/>
      <c r="F23" s="29"/>
      <c r="G23" s="29"/>
      <c r="H23" s="86"/>
      <c r="I23" s="29"/>
      <c r="J23" s="30"/>
    </row>
    <row r="24" spans="1:10" x14ac:dyDescent="0.25">
      <c r="A24" s="29"/>
      <c r="B24" s="125"/>
      <c r="C24" s="29"/>
      <c r="D24" s="29"/>
      <c r="E24" s="29"/>
      <c r="F24" s="29"/>
      <c r="G24" s="29"/>
      <c r="H24" s="86"/>
      <c r="I24" s="29"/>
      <c r="J24" s="30"/>
    </row>
    <row r="25" spans="1:10" x14ac:dyDescent="0.25">
      <c r="A25" s="29"/>
      <c r="B25" s="125"/>
      <c r="C25" s="29"/>
      <c r="D25" s="29"/>
      <c r="E25" s="29"/>
      <c r="F25" s="29"/>
      <c r="G25" s="29"/>
      <c r="H25" s="86"/>
      <c r="I25" s="29"/>
      <c r="J25" s="30"/>
    </row>
    <row r="26" spans="1:10" x14ac:dyDescent="0.25">
      <c r="A26" s="29"/>
      <c r="B26" s="125"/>
      <c r="C26" s="29"/>
      <c r="D26" s="29"/>
      <c r="E26" s="29"/>
      <c r="F26" s="29"/>
      <c r="G26" s="29"/>
      <c r="H26" s="86"/>
      <c r="I26" s="29"/>
      <c r="J26" s="30"/>
    </row>
    <row r="27" spans="1:10" x14ac:dyDescent="0.25">
      <c r="A27" s="29"/>
      <c r="B27" s="125"/>
      <c r="C27" s="29"/>
      <c r="D27" s="29"/>
      <c r="E27" s="29"/>
      <c r="F27" s="29"/>
      <c r="G27" s="29"/>
      <c r="H27" s="86"/>
      <c r="I27" s="29"/>
      <c r="J27" s="30"/>
    </row>
    <row r="28" spans="1:10" x14ac:dyDescent="0.25">
      <c r="A28" s="29"/>
      <c r="B28" s="125"/>
      <c r="C28" s="29"/>
      <c r="D28" s="29"/>
      <c r="E28" s="29"/>
      <c r="F28" s="29"/>
      <c r="G28" s="29"/>
      <c r="H28" s="86"/>
      <c r="I28" s="29"/>
      <c r="J28" s="30"/>
    </row>
    <row r="29" spans="1:10" x14ac:dyDescent="0.25">
      <c r="A29" s="29"/>
      <c r="B29" s="125"/>
      <c r="C29" s="29"/>
      <c r="D29" s="29"/>
      <c r="E29" s="29"/>
      <c r="F29" s="29"/>
      <c r="G29" s="29"/>
      <c r="H29" s="86"/>
      <c r="I29" s="29"/>
      <c r="J29" s="30"/>
    </row>
    <row r="30" spans="1:10" x14ac:dyDescent="0.25">
      <c r="A30" s="29"/>
      <c r="B30" s="125"/>
      <c r="C30" s="29"/>
      <c r="D30" s="29"/>
      <c r="E30" s="29"/>
      <c r="F30" s="29"/>
      <c r="G30" s="29"/>
      <c r="H30" s="86"/>
      <c r="I30" s="29"/>
      <c r="J30" s="30"/>
    </row>
    <row r="31" spans="1:10" x14ac:dyDescent="0.25">
      <c r="A31" s="29"/>
      <c r="B31" s="125"/>
      <c r="C31" s="29"/>
      <c r="D31" s="29"/>
      <c r="E31" s="29"/>
      <c r="F31" s="29"/>
      <c r="G31" s="29"/>
      <c r="H31" s="86"/>
      <c r="I31" s="29"/>
      <c r="J31" s="30"/>
    </row>
    <row r="32" spans="1:10" x14ac:dyDescent="0.25">
      <c r="A32" s="29"/>
      <c r="B32" s="125"/>
      <c r="C32" s="29"/>
      <c r="D32" s="29"/>
      <c r="E32" s="29"/>
      <c r="F32" s="29"/>
      <c r="G32" s="29"/>
      <c r="H32" s="86"/>
      <c r="I32" s="29"/>
      <c r="J32" s="30"/>
    </row>
    <row r="33" spans="1:10" x14ac:dyDescent="0.25">
      <c r="A33" s="29"/>
      <c r="B33" s="125"/>
      <c r="C33" s="29"/>
      <c r="D33" s="29"/>
      <c r="E33" s="29"/>
      <c r="F33" s="29"/>
      <c r="G33" s="29"/>
      <c r="H33" s="86"/>
      <c r="I33" s="29"/>
      <c r="J33" s="30"/>
    </row>
    <row r="34" spans="1:10" x14ac:dyDescent="0.25">
      <c r="A34" s="29"/>
      <c r="B34" s="125"/>
      <c r="C34" s="29"/>
      <c r="D34" s="29"/>
      <c r="E34" s="126"/>
      <c r="F34" s="126"/>
      <c r="G34" s="29"/>
      <c r="H34" s="86"/>
      <c r="I34" s="29"/>
      <c r="J34" s="30"/>
    </row>
    <row r="35" spans="1:10" x14ac:dyDescent="0.25">
      <c r="A35" s="29"/>
      <c r="B35" s="29"/>
      <c r="C35" s="29"/>
      <c r="D35" s="127"/>
      <c r="E35" s="35" t="s">
        <v>57</v>
      </c>
      <c r="F35" s="153">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4</v>
      </c>
      <c r="C46" s="29"/>
      <c r="D46" s="29"/>
      <c r="E46" s="29"/>
      <c r="F46" s="29" t="s">
        <v>7</v>
      </c>
      <c r="G46" s="29"/>
      <c r="H46" s="29"/>
      <c r="I46" s="29"/>
      <c r="J46" s="30"/>
    </row>
    <row r="47" spans="1:10" ht="15.75" thickBot="1" x14ac:dyDescent="0.3">
      <c r="A47" s="28"/>
      <c r="B47" s="240" t="str">
        <f>IF(ISBLANK(Résultats!C4),"",Résultats!C4)</f>
        <v/>
      </c>
      <c r="C47" s="241"/>
      <c r="D47" s="242"/>
      <c r="E47" s="29"/>
      <c r="F47" s="231"/>
      <c r="G47" s="232"/>
      <c r="H47" s="233"/>
      <c r="I47" s="29"/>
      <c r="J47" s="30"/>
    </row>
    <row r="48" spans="1:10" x14ac:dyDescent="0.25">
      <c r="A48" s="28"/>
      <c r="B48" s="29"/>
      <c r="C48" s="29"/>
      <c r="D48" s="29"/>
      <c r="E48" s="29"/>
      <c r="F48" s="234"/>
      <c r="G48" s="235"/>
      <c r="H48" s="236"/>
      <c r="I48" s="29"/>
      <c r="J48" s="30"/>
    </row>
    <row r="49" spans="1:10" x14ac:dyDescent="0.25">
      <c r="A49" s="28"/>
      <c r="B49" s="29"/>
      <c r="C49" s="29"/>
      <c r="D49" s="29"/>
      <c r="E49" s="29"/>
      <c r="F49" s="234"/>
      <c r="G49" s="235"/>
      <c r="H49" s="236"/>
      <c r="I49" s="29"/>
      <c r="J49" s="30"/>
    </row>
    <row r="50" spans="1:10" x14ac:dyDescent="0.25">
      <c r="A50" s="28"/>
      <c r="B50" s="29"/>
      <c r="C50" s="29"/>
      <c r="D50" s="29"/>
      <c r="E50" s="29"/>
      <c r="F50" s="234"/>
      <c r="G50" s="235"/>
      <c r="H50" s="236"/>
      <c r="I50" s="29"/>
      <c r="J50" s="30"/>
    </row>
    <row r="51" spans="1:10" ht="15.75" thickBot="1" x14ac:dyDescent="0.3">
      <c r="A51" s="28"/>
      <c r="B51" s="29"/>
      <c r="C51" s="29"/>
      <c r="D51" s="29"/>
      <c r="E51" s="29"/>
      <c r="F51" s="237"/>
      <c r="G51" s="238"/>
      <c r="H51" s="239"/>
      <c r="I51" s="29"/>
      <c r="J51" s="30"/>
    </row>
    <row r="52" spans="1:10" ht="15.75" thickBot="1" x14ac:dyDescent="0.3">
      <c r="A52" s="73" t="s">
        <v>20</v>
      </c>
      <c r="B52" s="37"/>
      <c r="C52" s="37"/>
      <c r="D52" s="37"/>
      <c r="E52" s="37"/>
      <c r="F52" s="37"/>
      <c r="G52" s="37"/>
      <c r="H52" s="37"/>
      <c r="I52" s="37"/>
      <c r="J52" s="38"/>
    </row>
  </sheetData>
  <sheetProtection algorithmName="SHA-512" hashValue="L00wXZF77VgMWKjcmQ/9fBVIw9309zg3kT9EGggG3sE5V6cCzyzF0LMlIOiUazmB8uCLS5cKgNqYf/NR+zXdqg==" saltValue="tnyPAcsyS1jddigP/Bvxa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8F55-803F-41EC-8550-B67E7BB1F6B5}">
  <sheetPr>
    <tabColor theme="4" tint="0.79998168889431442"/>
  </sheetPr>
  <dimension ref="A1:J52"/>
  <sheetViews>
    <sheetView zoomScaleNormal="100" workbookViewId="0">
      <selection activeCell="C14" sqref="C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3" t="s">
        <v>53</v>
      </c>
      <c r="B1" s="264"/>
      <c r="C1" s="264"/>
      <c r="D1" s="264"/>
      <c r="E1" s="264"/>
      <c r="F1" s="264"/>
      <c r="G1" s="264"/>
      <c r="H1" s="264"/>
      <c r="I1" s="264"/>
      <c r="J1" s="265"/>
    </row>
    <row r="2" spans="1:10" ht="15.75" thickBot="1" x14ac:dyDescent="0.3">
      <c r="A2" s="39" t="s">
        <v>1</v>
      </c>
      <c r="B2" s="246" t="str">
        <f>IF(ISBLANK(Résultats!A27),"",Résultats!A27)</f>
        <v/>
      </c>
      <c r="C2" s="250"/>
      <c r="D2" s="250"/>
      <c r="E2" s="250"/>
      <c r="F2" s="247"/>
      <c r="G2" s="40" t="s">
        <v>2</v>
      </c>
      <c r="H2" s="40"/>
      <c r="I2" s="246" t="str">
        <f>IF(ISBLANK(Résultats!D27),"",Résultats!D27)</f>
        <v/>
      </c>
      <c r="J2" s="247"/>
    </row>
    <row r="3" spans="1:10" ht="15.75" thickBot="1" x14ac:dyDescent="0.3">
      <c r="A3" s="39" t="s">
        <v>3</v>
      </c>
      <c r="B3" s="40"/>
      <c r="C3" s="246" t="str">
        <f>IF(ISBLANK(Résultats!G27),"",Résultats!G27)</f>
        <v/>
      </c>
      <c r="D3" s="250"/>
      <c r="E3" s="250"/>
      <c r="F3" s="247"/>
      <c r="G3" s="266" t="s">
        <v>19</v>
      </c>
      <c r="H3" s="267"/>
      <c r="I3" s="248" t="str">
        <f>IF(ISBLANK(Résultats!F27),"","moins de 21ans")</f>
        <v/>
      </c>
      <c r="J3" s="249"/>
    </row>
    <row r="4" spans="1:10" ht="15.75" thickBot="1" x14ac:dyDescent="0.3">
      <c r="A4" s="39" t="s">
        <v>5</v>
      </c>
      <c r="B4" s="40"/>
      <c r="C4" s="246" t="str">
        <f>IF(ISBLANK(Résultats!C2),"",(Résultats!C2))</f>
        <v/>
      </c>
      <c r="D4" s="250"/>
      <c r="E4" s="250"/>
      <c r="F4" s="247"/>
      <c r="G4" s="40" t="s">
        <v>11</v>
      </c>
      <c r="H4" s="40"/>
      <c r="I4" s="248" t="str">
        <f>IF(ISBLANK(Résultats!J2),"",Résultats!J2)</f>
        <v/>
      </c>
      <c r="J4" s="249"/>
    </row>
    <row r="5" spans="1:10" x14ac:dyDescent="0.25">
      <c r="A5" s="39" t="s">
        <v>0</v>
      </c>
      <c r="B5" s="40"/>
      <c r="C5" s="40"/>
      <c r="D5" s="40"/>
      <c r="E5" s="40"/>
      <c r="F5" s="40"/>
      <c r="G5" s="40"/>
      <c r="H5" s="40"/>
      <c r="I5" s="50"/>
      <c r="J5" s="41"/>
    </row>
    <row r="6" spans="1:10" ht="17.25" x14ac:dyDescent="0.25">
      <c r="A6" s="135" t="s">
        <v>38</v>
      </c>
      <c r="B6" s="40"/>
      <c r="C6" s="40"/>
      <c r="D6" s="40"/>
      <c r="E6" s="40"/>
      <c r="F6" s="40"/>
      <c r="G6" s="40"/>
      <c r="H6" s="40"/>
      <c r="I6" s="40"/>
      <c r="J6" s="41"/>
    </row>
    <row r="7" spans="1:10" ht="17.25" x14ac:dyDescent="0.25">
      <c r="A7" s="135" t="s">
        <v>39</v>
      </c>
      <c r="B7" s="40"/>
      <c r="C7" s="40"/>
      <c r="D7" s="40"/>
      <c r="E7" s="40"/>
      <c r="F7" s="40"/>
      <c r="G7" s="40"/>
      <c r="H7" s="40"/>
      <c r="I7" s="40"/>
      <c r="J7" s="41"/>
    </row>
    <row r="8" spans="1:10" ht="17.25" x14ac:dyDescent="0.25">
      <c r="A8" s="135" t="s">
        <v>40</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6</v>
      </c>
      <c r="C10" s="136" t="s">
        <v>26</v>
      </c>
      <c r="D10" s="136" t="s">
        <v>27</v>
      </c>
      <c r="E10" s="136" t="s">
        <v>28</v>
      </c>
      <c r="F10" s="43" t="s">
        <v>37</v>
      </c>
      <c r="G10" s="79"/>
      <c r="H10" s="80"/>
      <c r="I10" s="40"/>
      <c r="J10" s="41"/>
    </row>
    <row r="11" spans="1:10" x14ac:dyDescent="0.25">
      <c r="A11" s="40"/>
      <c r="B11" s="44" t="s">
        <v>31</v>
      </c>
      <c r="C11" s="45">
        <f>SUM(FigA!G21:'FigA'!J21)</f>
        <v>0</v>
      </c>
      <c r="D11" s="45">
        <f>SUM(FigA!K21:'FigA'!N21)</f>
        <v>0</v>
      </c>
      <c r="E11" s="45">
        <f>SUM(FigA!O21:'FigA'!R21)</f>
        <v>0</v>
      </c>
      <c r="F11" s="45">
        <f>FigA!S21</f>
        <v>0</v>
      </c>
      <c r="G11" s="81"/>
      <c r="H11" s="82"/>
      <c r="I11" s="40"/>
      <c r="J11" s="41"/>
    </row>
    <row r="12" spans="1:10" x14ac:dyDescent="0.25">
      <c r="A12" s="40"/>
      <c r="B12" s="44" t="s">
        <v>32</v>
      </c>
      <c r="C12" s="45">
        <f>SUM(FigB!G$21:'FigB'!J$21)</f>
        <v>0</v>
      </c>
      <c r="D12" s="45">
        <f>SUM(FigB!K$21:'FigB'!N$21)</f>
        <v>0</v>
      </c>
      <c r="E12" s="45">
        <f>SUM(FigB!Q$21:'FigB'!R$21)</f>
        <v>0</v>
      </c>
      <c r="F12" s="45">
        <f>FigB!S21</f>
        <v>0</v>
      </c>
      <c r="G12" s="81"/>
      <c r="H12" s="82"/>
      <c r="I12" s="40"/>
      <c r="J12" s="41"/>
    </row>
    <row r="13" spans="1:10" x14ac:dyDescent="0.25">
      <c r="A13" s="40"/>
      <c r="B13" s="44" t="s">
        <v>33</v>
      </c>
      <c r="C13" s="45">
        <f>SUM(FigC!H$21:'FigC'!K$21)</f>
        <v>0</v>
      </c>
      <c r="D13" s="45">
        <f>SUM(FigC!L$21:'FigC'!O$21)</f>
        <v>0</v>
      </c>
      <c r="E13" s="45">
        <f>SUM(FigC!P$21:'FigC'!S$21)</f>
        <v>0</v>
      </c>
      <c r="F13" s="45">
        <f>FigC!T21</f>
        <v>0</v>
      </c>
      <c r="G13" s="81"/>
      <c r="H13" s="82"/>
      <c r="I13" s="40"/>
      <c r="J13" s="41"/>
    </row>
    <row r="14" spans="1:10" x14ac:dyDescent="0.25">
      <c r="A14" s="40"/>
      <c r="B14" s="44" t="s">
        <v>34</v>
      </c>
      <c r="C14" s="45">
        <f>SUM(FigD!H$21:'FigD'!K$21)</f>
        <v>0</v>
      </c>
      <c r="D14" s="45">
        <f>SUM(FigD!L$21:'FigD'!O$21)</f>
        <v>0</v>
      </c>
      <c r="E14" s="45">
        <f>SUM(FigD!P$21:'FigD'!S$21)</f>
        <v>0</v>
      </c>
      <c r="F14" s="45">
        <f>FigD!T21</f>
        <v>0</v>
      </c>
      <c r="G14" s="81"/>
      <c r="H14" s="82"/>
      <c r="I14" s="40"/>
      <c r="J14" s="41"/>
    </row>
    <row r="15" spans="1:10" x14ac:dyDescent="0.25">
      <c r="A15" s="40"/>
      <c r="B15" s="44" t="s">
        <v>35</v>
      </c>
      <c r="C15" s="45">
        <f>SUM(FigE!H$21:'FigE'!K$21)</f>
        <v>0</v>
      </c>
      <c r="D15" s="45">
        <f>SUM(FigE!L$21:'FigE'!O$21)</f>
        <v>0</v>
      </c>
      <c r="E15" s="45">
        <f>SUM(FigE!P$21:'FigE'!S$21)</f>
        <v>0</v>
      </c>
      <c r="F15" s="45">
        <f>FigE!T21</f>
        <v>0</v>
      </c>
      <c r="G15" s="81"/>
      <c r="H15" s="82"/>
      <c r="I15" s="40"/>
      <c r="J15" s="41"/>
    </row>
    <row r="16" spans="1:10" x14ac:dyDescent="0.25">
      <c r="A16" s="40"/>
      <c r="B16" s="44" t="s">
        <v>36</v>
      </c>
      <c r="C16" s="45">
        <f>SUM(FigF!H$21:'FigF'!L$21)</f>
        <v>0</v>
      </c>
      <c r="D16" s="45">
        <f>SUM(FigF!M$21:'FigF'!Q$21)</f>
        <v>0</v>
      </c>
      <c r="E16" s="45">
        <f>SUM(FigF!R$21:'FigF'!V$21)</f>
        <v>0</v>
      </c>
      <c r="F16" s="45">
        <f>FigF!W21</f>
        <v>0</v>
      </c>
      <c r="G16" s="81"/>
      <c r="H16" s="82"/>
      <c r="I16" s="40"/>
      <c r="J16" s="41"/>
    </row>
    <row r="17" spans="1:10" x14ac:dyDescent="0.25">
      <c r="A17" s="40"/>
      <c r="B17" s="128"/>
      <c r="C17" s="46"/>
      <c r="D17" s="46"/>
      <c r="E17" s="46"/>
      <c r="F17" s="46"/>
      <c r="G17" s="40"/>
      <c r="H17" s="82"/>
      <c r="I17" s="40"/>
      <c r="J17" s="41"/>
    </row>
    <row r="18" spans="1:10" x14ac:dyDescent="0.25">
      <c r="A18" s="40"/>
      <c r="B18" s="129"/>
      <c r="C18" s="40"/>
      <c r="D18" s="40"/>
      <c r="E18" s="40"/>
      <c r="F18" s="40"/>
      <c r="G18" s="40"/>
      <c r="H18" s="82"/>
      <c r="I18" s="40"/>
      <c r="J18" s="41"/>
    </row>
    <row r="19" spans="1:10" x14ac:dyDescent="0.25">
      <c r="A19" s="40"/>
      <c r="B19" s="129"/>
      <c r="C19" s="40"/>
      <c r="D19" s="40"/>
      <c r="E19" s="40"/>
      <c r="F19" s="40"/>
      <c r="G19" s="40"/>
      <c r="H19" s="82"/>
      <c r="I19" s="40"/>
      <c r="J19" s="41"/>
    </row>
    <row r="20" spans="1:10" x14ac:dyDescent="0.25">
      <c r="A20" s="40"/>
      <c r="B20" s="129"/>
      <c r="C20" s="40"/>
      <c r="D20" s="40"/>
      <c r="E20" s="40"/>
      <c r="F20" s="40"/>
      <c r="G20" s="40"/>
      <c r="H20" s="82"/>
      <c r="I20" s="40"/>
      <c r="J20" s="41"/>
    </row>
    <row r="21" spans="1:10" x14ac:dyDescent="0.25">
      <c r="A21" s="40"/>
      <c r="B21" s="129"/>
      <c r="C21" s="40"/>
      <c r="D21" s="40"/>
      <c r="E21" s="40"/>
      <c r="F21" s="40"/>
      <c r="G21" s="40"/>
      <c r="H21" s="82"/>
      <c r="I21" s="40"/>
      <c r="J21" s="41"/>
    </row>
    <row r="22" spans="1:10" x14ac:dyDescent="0.25">
      <c r="A22" s="40"/>
      <c r="B22" s="129"/>
      <c r="C22" s="40"/>
      <c r="D22" s="40"/>
      <c r="E22" s="40"/>
      <c r="F22" s="40"/>
      <c r="G22" s="40"/>
      <c r="H22" s="82"/>
      <c r="I22" s="40"/>
      <c r="J22" s="41"/>
    </row>
    <row r="23" spans="1:10" x14ac:dyDescent="0.25">
      <c r="A23" s="40"/>
      <c r="B23" s="129"/>
      <c r="C23" s="40"/>
      <c r="D23" s="40"/>
      <c r="E23" s="40"/>
      <c r="F23" s="40"/>
      <c r="G23" s="40"/>
      <c r="H23" s="82"/>
      <c r="I23" s="40"/>
      <c r="J23" s="41"/>
    </row>
    <row r="24" spans="1:10" x14ac:dyDescent="0.25">
      <c r="A24" s="40"/>
      <c r="B24" s="129"/>
      <c r="C24" s="40"/>
      <c r="D24" s="40"/>
      <c r="E24" s="40"/>
      <c r="F24" s="40"/>
      <c r="G24" s="40"/>
      <c r="H24" s="82"/>
      <c r="I24" s="40"/>
      <c r="J24" s="41"/>
    </row>
    <row r="25" spans="1:10" x14ac:dyDescent="0.25">
      <c r="A25" s="40"/>
      <c r="B25" s="129"/>
      <c r="C25" s="40"/>
      <c r="D25" s="40"/>
      <c r="E25" s="40"/>
      <c r="F25" s="40"/>
      <c r="G25" s="40"/>
      <c r="H25" s="82"/>
      <c r="I25" s="40"/>
      <c r="J25" s="41"/>
    </row>
    <row r="26" spans="1:10" x14ac:dyDescent="0.25">
      <c r="A26" s="40"/>
      <c r="B26" s="129"/>
      <c r="C26" s="40"/>
      <c r="D26" s="40"/>
      <c r="E26" s="40"/>
      <c r="F26" s="40"/>
      <c r="G26" s="40"/>
      <c r="H26" s="82"/>
      <c r="I26" s="40"/>
      <c r="J26" s="41"/>
    </row>
    <row r="27" spans="1:10" x14ac:dyDescent="0.25">
      <c r="A27" s="40"/>
      <c r="B27" s="129"/>
      <c r="C27" s="40"/>
      <c r="D27" s="40"/>
      <c r="E27" s="40"/>
      <c r="F27" s="40"/>
      <c r="G27" s="40"/>
      <c r="H27" s="82"/>
      <c r="I27" s="40"/>
      <c r="J27" s="41"/>
    </row>
    <row r="28" spans="1:10" x14ac:dyDescent="0.25">
      <c r="A28" s="40"/>
      <c r="B28" s="129"/>
      <c r="C28" s="40"/>
      <c r="D28" s="40"/>
      <c r="E28" s="40"/>
      <c r="F28" s="40"/>
      <c r="G28" s="40"/>
      <c r="H28" s="82"/>
      <c r="I28" s="40"/>
      <c r="J28" s="41"/>
    </row>
    <row r="29" spans="1:10" x14ac:dyDescent="0.25">
      <c r="A29" s="40"/>
      <c r="B29" s="129"/>
      <c r="C29" s="40"/>
      <c r="D29" s="40"/>
      <c r="E29" s="40"/>
      <c r="F29" s="40"/>
      <c r="G29" s="40"/>
      <c r="H29" s="82"/>
      <c r="I29" s="40"/>
      <c r="J29" s="41"/>
    </row>
    <row r="30" spans="1:10" x14ac:dyDescent="0.25">
      <c r="A30" s="40"/>
      <c r="B30" s="129"/>
      <c r="C30" s="40"/>
      <c r="D30" s="40"/>
      <c r="E30" s="40"/>
      <c r="F30" s="40"/>
      <c r="G30" s="40"/>
      <c r="H30" s="82"/>
      <c r="I30" s="40"/>
      <c r="J30" s="41"/>
    </row>
    <row r="31" spans="1:10" x14ac:dyDescent="0.25">
      <c r="A31" s="40"/>
      <c r="B31" s="129"/>
      <c r="C31" s="40"/>
      <c r="D31" s="40"/>
      <c r="E31" s="40"/>
      <c r="F31" s="40"/>
      <c r="G31" s="40"/>
      <c r="H31" s="82"/>
      <c r="I31" s="40"/>
      <c r="J31" s="41"/>
    </row>
    <row r="32" spans="1:10" x14ac:dyDescent="0.25">
      <c r="A32" s="40"/>
      <c r="B32" s="129"/>
      <c r="C32" s="40"/>
      <c r="D32" s="40"/>
      <c r="E32" s="40"/>
      <c r="F32" s="40"/>
      <c r="G32" s="40"/>
      <c r="H32" s="82"/>
      <c r="I32" s="40"/>
      <c r="J32" s="41"/>
    </row>
    <row r="33" spans="1:10" x14ac:dyDescent="0.25">
      <c r="A33" s="40"/>
      <c r="B33" s="129"/>
      <c r="C33" s="40"/>
      <c r="D33" s="40"/>
      <c r="E33" s="40"/>
      <c r="F33" s="40"/>
      <c r="G33" s="40"/>
      <c r="H33" s="82"/>
      <c r="I33" s="40"/>
      <c r="J33" s="41"/>
    </row>
    <row r="34" spans="1:10" x14ac:dyDescent="0.25">
      <c r="A34" s="40"/>
      <c r="B34" s="129"/>
      <c r="C34" s="40"/>
      <c r="D34" s="40"/>
      <c r="E34" s="130"/>
      <c r="F34" s="130"/>
      <c r="G34" s="40"/>
      <c r="H34" s="82"/>
      <c r="I34" s="40"/>
      <c r="J34" s="41"/>
    </row>
    <row r="35" spans="1:10" x14ac:dyDescent="0.25">
      <c r="A35" s="40"/>
      <c r="B35" s="40"/>
      <c r="C35" s="40"/>
      <c r="D35" s="131"/>
      <c r="E35" s="45" t="s">
        <v>57</v>
      </c>
      <c r="F35" s="155">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4</v>
      </c>
      <c r="C46" s="40"/>
      <c r="D46" s="40"/>
      <c r="E46" s="40"/>
      <c r="F46" s="40" t="s">
        <v>7</v>
      </c>
      <c r="G46" s="40"/>
      <c r="H46" s="40"/>
      <c r="I46" s="40"/>
      <c r="J46" s="41"/>
    </row>
    <row r="47" spans="1:10" ht="15.75" thickBot="1" x14ac:dyDescent="0.3">
      <c r="A47" s="39"/>
      <c r="B47" s="240" t="str">
        <f>IF(ISBLANK(Résultats!C4),"",Résultats!C4)</f>
        <v/>
      </c>
      <c r="C47" s="241"/>
      <c r="D47" s="242"/>
      <c r="E47" s="40"/>
      <c r="F47" s="231"/>
      <c r="G47" s="232"/>
      <c r="H47" s="233"/>
      <c r="I47" s="40"/>
      <c r="J47" s="41"/>
    </row>
    <row r="48" spans="1:10" x14ac:dyDescent="0.25">
      <c r="A48" s="39"/>
      <c r="B48" s="40"/>
      <c r="C48" s="40"/>
      <c r="D48" s="40"/>
      <c r="E48" s="40"/>
      <c r="F48" s="234"/>
      <c r="G48" s="235"/>
      <c r="H48" s="236"/>
      <c r="I48" s="40"/>
      <c r="J48" s="41"/>
    </row>
    <row r="49" spans="1:10" x14ac:dyDescent="0.25">
      <c r="A49" s="39"/>
      <c r="B49" s="40"/>
      <c r="C49" s="40"/>
      <c r="D49" s="40"/>
      <c r="E49" s="40"/>
      <c r="F49" s="234"/>
      <c r="G49" s="235"/>
      <c r="H49" s="236"/>
      <c r="I49" s="40"/>
      <c r="J49" s="41"/>
    </row>
    <row r="50" spans="1:10" x14ac:dyDescent="0.25">
      <c r="A50" s="39"/>
      <c r="B50" s="40"/>
      <c r="C50" s="40"/>
      <c r="D50" s="40"/>
      <c r="E50" s="40"/>
      <c r="F50" s="234"/>
      <c r="G50" s="235"/>
      <c r="H50" s="236"/>
      <c r="I50" s="40"/>
      <c r="J50" s="41"/>
    </row>
    <row r="51" spans="1:10" ht="15.75" thickBot="1" x14ac:dyDescent="0.3">
      <c r="A51" s="39"/>
      <c r="B51" s="40"/>
      <c r="C51" s="40"/>
      <c r="D51" s="40"/>
      <c r="E51" s="40"/>
      <c r="F51" s="237"/>
      <c r="G51" s="238"/>
      <c r="H51" s="239"/>
      <c r="I51" s="40"/>
      <c r="J51" s="41"/>
    </row>
    <row r="52" spans="1:10" ht="15.75" thickBot="1" x14ac:dyDescent="0.3">
      <c r="A52" s="72" t="s">
        <v>20</v>
      </c>
      <c r="B52" s="47"/>
      <c r="C52" s="47"/>
      <c r="D52" s="47"/>
      <c r="E52" s="47"/>
      <c r="F52" s="47"/>
      <c r="G52" s="47"/>
      <c r="H52" s="47"/>
      <c r="I52" s="47"/>
      <c r="J52" s="48"/>
    </row>
  </sheetData>
  <sheetProtection algorithmName="SHA-512" hashValue="sRGcQbTmHNp/RC9LH9tZGPBWYopmCIn5S8hj/O/3Xw+MLjPIER8pOtrJTUeCt8I2QRNpah8VjZzAy3okiEwcFQ==" saltValue="9hkomrqL2wTTot2A5b2tC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CAD6-63C8-4556-8AE1-9E683B7E7A77}">
  <dimension ref="A1:K39"/>
  <sheetViews>
    <sheetView topLeftCell="B1" workbookViewId="0">
      <selection activeCell="D8" sqref="D8:E8"/>
    </sheetView>
  </sheetViews>
  <sheetFormatPr baseColWidth="10" defaultRowHeight="15" x14ac:dyDescent="0.25"/>
  <sheetData>
    <row r="1" spans="1:11" ht="100.9" customHeight="1" x14ac:dyDescent="0.25">
      <c r="A1" s="214" t="s">
        <v>55</v>
      </c>
      <c r="B1" s="215"/>
      <c r="C1" s="215"/>
      <c r="D1" s="215"/>
      <c r="E1" s="215"/>
      <c r="F1" s="215"/>
      <c r="G1" s="215"/>
      <c r="H1" s="215"/>
      <c r="I1" s="215"/>
      <c r="J1" s="215"/>
      <c r="K1" s="216"/>
    </row>
    <row r="2" spans="1:11" x14ac:dyDescent="0.25">
      <c r="A2" s="58" t="s">
        <v>5</v>
      </c>
      <c r="B2" s="7"/>
      <c r="C2" s="217"/>
      <c r="D2" s="218"/>
      <c r="E2" s="218"/>
      <c r="F2" s="218"/>
      <c r="G2" s="218"/>
      <c r="H2" s="219"/>
      <c r="I2" s="7" t="s">
        <v>11</v>
      </c>
      <c r="J2" s="217"/>
      <c r="K2" s="219"/>
    </row>
    <row r="3" spans="1:11" x14ac:dyDescent="0.25">
      <c r="A3" s="58"/>
      <c r="B3" s="7"/>
      <c r="C3" s="7"/>
      <c r="D3" s="7"/>
      <c r="E3" s="7"/>
      <c r="F3" s="7"/>
      <c r="G3" s="7"/>
      <c r="H3" s="7"/>
      <c r="I3" s="7"/>
      <c r="J3" s="7"/>
      <c r="K3" s="59"/>
    </row>
    <row r="4" spans="1:11" x14ac:dyDescent="0.25">
      <c r="A4" s="60"/>
      <c r="B4" s="59" t="s">
        <v>4</v>
      </c>
      <c r="C4" s="220"/>
      <c r="D4" s="218"/>
      <c r="E4" s="219"/>
      <c r="F4" s="7"/>
      <c r="G4" s="61"/>
      <c r="H4" s="61"/>
      <c r="I4" s="7"/>
      <c r="J4" s="7"/>
      <c r="K4" s="59"/>
    </row>
    <row r="5" spans="1:11" x14ac:dyDescent="0.25">
      <c r="A5" s="58"/>
      <c r="B5" s="7"/>
      <c r="C5" s="7"/>
      <c r="D5" s="7"/>
      <c r="E5" s="7"/>
      <c r="F5" s="7"/>
      <c r="G5" s="61"/>
      <c r="H5" s="61"/>
      <c r="I5" s="7"/>
      <c r="J5" s="7"/>
      <c r="K5" s="59"/>
    </row>
    <row r="6" spans="1:11" ht="15.75" thickBot="1" x14ac:dyDescent="0.3">
      <c r="A6" s="62"/>
      <c r="B6" s="63"/>
      <c r="C6" s="63"/>
      <c r="D6" s="63"/>
      <c r="E6" s="63"/>
      <c r="F6" s="64" t="s">
        <v>54</v>
      </c>
      <c r="G6" s="63"/>
      <c r="H6" s="63"/>
      <c r="I6" s="7"/>
      <c r="J6" s="7"/>
      <c r="K6" s="59"/>
    </row>
    <row r="7" spans="1:11" x14ac:dyDescent="0.25">
      <c r="A7" s="221" t="s">
        <v>13</v>
      </c>
      <c r="B7" s="222"/>
      <c r="C7" s="223"/>
      <c r="D7" s="224" t="s">
        <v>14</v>
      </c>
      <c r="E7" s="222"/>
      <c r="F7" s="65" t="s">
        <v>56</v>
      </c>
      <c r="G7" s="222" t="s">
        <v>15</v>
      </c>
      <c r="H7" s="223"/>
      <c r="I7" s="68" t="s">
        <v>23</v>
      </c>
      <c r="J7" s="225" t="s">
        <v>16</v>
      </c>
      <c r="K7" s="226"/>
    </row>
    <row r="8" spans="1:11" x14ac:dyDescent="0.25">
      <c r="A8" s="209"/>
      <c r="B8" s="210"/>
      <c r="C8" s="211"/>
      <c r="D8" s="212"/>
      <c r="E8" s="213"/>
      <c r="F8" s="66"/>
      <c r="G8" s="212"/>
      <c r="H8" s="213"/>
      <c r="I8" s="157">
        <f>Joueur1!F$35</f>
        <v>0</v>
      </c>
      <c r="J8" s="198">
        <f>RANK(I8,I$8:I$27,0)</f>
        <v>1</v>
      </c>
      <c r="K8" s="199"/>
    </row>
    <row r="9" spans="1:11" x14ac:dyDescent="0.25">
      <c r="A9" s="209"/>
      <c r="B9" s="210"/>
      <c r="C9" s="211"/>
      <c r="D9" s="212"/>
      <c r="E9" s="213"/>
      <c r="F9" s="66"/>
      <c r="G9" s="212"/>
      <c r="H9" s="213"/>
      <c r="I9" s="157">
        <f>Joueur2!F$35</f>
        <v>0</v>
      </c>
      <c r="J9" s="198">
        <f t="shared" ref="J9:J27" si="0">RANK(I9,I$8:I$27,0)</f>
        <v>1</v>
      </c>
      <c r="K9" s="199"/>
    </row>
    <row r="10" spans="1:11" x14ac:dyDescent="0.25">
      <c r="A10" s="209"/>
      <c r="B10" s="210"/>
      <c r="C10" s="211"/>
      <c r="D10" s="212"/>
      <c r="E10" s="213"/>
      <c r="F10" s="66"/>
      <c r="G10" s="212"/>
      <c r="H10" s="213"/>
      <c r="I10" s="157">
        <f>Joueur3!F$35</f>
        <v>0</v>
      </c>
      <c r="J10" s="198">
        <f t="shared" si="0"/>
        <v>1</v>
      </c>
      <c r="K10" s="199"/>
    </row>
    <row r="11" spans="1:11" x14ac:dyDescent="0.25">
      <c r="A11" s="209"/>
      <c r="B11" s="210"/>
      <c r="C11" s="211"/>
      <c r="D11" s="212"/>
      <c r="E11" s="213"/>
      <c r="F11" s="66"/>
      <c r="G11" s="212"/>
      <c r="H11" s="213"/>
      <c r="I11" s="157">
        <f>Joueur4!F$35</f>
        <v>0</v>
      </c>
      <c r="J11" s="198">
        <f t="shared" si="0"/>
        <v>1</v>
      </c>
      <c r="K11" s="199"/>
    </row>
    <row r="12" spans="1:11" x14ac:dyDescent="0.25">
      <c r="A12" s="209"/>
      <c r="B12" s="210"/>
      <c r="C12" s="211"/>
      <c r="D12" s="212"/>
      <c r="E12" s="213"/>
      <c r="F12" s="66"/>
      <c r="G12" s="212"/>
      <c r="H12" s="213"/>
      <c r="I12" s="157">
        <f>Joueur5!F$35</f>
        <v>0</v>
      </c>
      <c r="J12" s="198">
        <f t="shared" si="0"/>
        <v>1</v>
      </c>
      <c r="K12" s="199"/>
    </row>
    <row r="13" spans="1:11" x14ac:dyDescent="0.25">
      <c r="A13" s="209"/>
      <c r="B13" s="210"/>
      <c r="C13" s="211"/>
      <c r="D13" s="212"/>
      <c r="E13" s="213"/>
      <c r="F13" s="66"/>
      <c r="G13" s="212"/>
      <c r="H13" s="213"/>
      <c r="I13" s="157">
        <f>Joueur6!F$35</f>
        <v>0</v>
      </c>
      <c r="J13" s="198">
        <f t="shared" si="0"/>
        <v>1</v>
      </c>
      <c r="K13" s="199"/>
    </row>
    <row r="14" spans="1:11" x14ac:dyDescent="0.25">
      <c r="A14" s="209"/>
      <c r="B14" s="210"/>
      <c r="C14" s="211"/>
      <c r="D14" s="212"/>
      <c r="E14" s="213"/>
      <c r="F14" s="66"/>
      <c r="G14" s="212"/>
      <c r="H14" s="213"/>
      <c r="I14" s="157">
        <f>Joueur7!F$35</f>
        <v>0</v>
      </c>
      <c r="J14" s="198">
        <f t="shared" si="0"/>
        <v>1</v>
      </c>
      <c r="K14" s="199"/>
    </row>
    <row r="15" spans="1:11" x14ac:dyDescent="0.25">
      <c r="A15" s="209"/>
      <c r="B15" s="210"/>
      <c r="C15" s="211"/>
      <c r="D15" s="212"/>
      <c r="E15" s="213"/>
      <c r="F15" s="66"/>
      <c r="G15" s="212"/>
      <c r="H15" s="213"/>
      <c r="I15" s="157">
        <f>Joueur8!F$35</f>
        <v>0</v>
      </c>
      <c r="J15" s="198">
        <f t="shared" si="0"/>
        <v>1</v>
      </c>
      <c r="K15" s="199"/>
    </row>
    <row r="16" spans="1:11" x14ac:dyDescent="0.25">
      <c r="A16" s="209"/>
      <c r="B16" s="210"/>
      <c r="C16" s="211"/>
      <c r="D16" s="212"/>
      <c r="E16" s="213"/>
      <c r="F16" s="66"/>
      <c r="G16" s="212"/>
      <c r="H16" s="213"/>
      <c r="I16" s="157">
        <f>Joueur9!F$35</f>
        <v>0</v>
      </c>
      <c r="J16" s="198">
        <f t="shared" si="0"/>
        <v>1</v>
      </c>
      <c r="K16" s="199"/>
    </row>
    <row r="17" spans="1:11" x14ac:dyDescent="0.25">
      <c r="A17" s="209"/>
      <c r="B17" s="210"/>
      <c r="C17" s="211"/>
      <c r="D17" s="212"/>
      <c r="E17" s="213"/>
      <c r="F17" s="66"/>
      <c r="G17" s="212"/>
      <c r="H17" s="213"/>
      <c r="I17" s="157">
        <f>Joueur10!F$35</f>
        <v>0</v>
      </c>
      <c r="J17" s="198">
        <f t="shared" si="0"/>
        <v>1</v>
      </c>
      <c r="K17" s="199"/>
    </row>
    <row r="18" spans="1:11" x14ac:dyDescent="0.25">
      <c r="A18" s="209"/>
      <c r="B18" s="210"/>
      <c r="C18" s="211"/>
      <c r="D18" s="212"/>
      <c r="E18" s="213"/>
      <c r="F18" s="66"/>
      <c r="G18" s="212"/>
      <c r="H18" s="213"/>
      <c r="I18" s="157">
        <f>Joueur11!F$35</f>
        <v>0</v>
      </c>
      <c r="J18" s="198">
        <f t="shared" si="0"/>
        <v>1</v>
      </c>
      <c r="K18" s="199"/>
    </row>
    <row r="19" spans="1:11" x14ac:dyDescent="0.25">
      <c r="A19" s="209"/>
      <c r="B19" s="210"/>
      <c r="C19" s="211"/>
      <c r="D19" s="212"/>
      <c r="E19" s="213"/>
      <c r="F19" s="66"/>
      <c r="G19" s="212"/>
      <c r="H19" s="213"/>
      <c r="I19" s="157">
        <f>Joueur12!F$35</f>
        <v>0</v>
      </c>
      <c r="J19" s="198">
        <f t="shared" si="0"/>
        <v>1</v>
      </c>
      <c r="K19" s="199"/>
    </row>
    <row r="20" spans="1:11" x14ac:dyDescent="0.25">
      <c r="A20" s="209"/>
      <c r="B20" s="210"/>
      <c r="C20" s="211"/>
      <c r="D20" s="212"/>
      <c r="E20" s="213"/>
      <c r="F20" s="66"/>
      <c r="G20" s="212"/>
      <c r="H20" s="213"/>
      <c r="I20" s="157">
        <f>Joueur13!F$35</f>
        <v>0</v>
      </c>
      <c r="J20" s="198">
        <f t="shared" si="0"/>
        <v>1</v>
      </c>
      <c r="K20" s="199"/>
    </row>
    <row r="21" spans="1:11" x14ac:dyDescent="0.25">
      <c r="A21" s="209"/>
      <c r="B21" s="210"/>
      <c r="C21" s="211"/>
      <c r="D21" s="212"/>
      <c r="E21" s="213"/>
      <c r="F21" s="66"/>
      <c r="G21" s="212"/>
      <c r="H21" s="213"/>
      <c r="I21" s="157">
        <f>Joueur14!F$35</f>
        <v>0</v>
      </c>
      <c r="J21" s="198">
        <f t="shared" si="0"/>
        <v>1</v>
      </c>
      <c r="K21" s="199"/>
    </row>
    <row r="22" spans="1:11" x14ac:dyDescent="0.25">
      <c r="A22" s="209"/>
      <c r="B22" s="210"/>
      <c r="C22" s="211"/>
      <c r="D22" s="212"/>
      <c r="E22" s="213"/>
      <c r="F22" s="66"/>
      <c r="G22" s="212"/>
      <c r="H22" s="213"/>
      <c r="I22" s="157">
        <f>Joueur15!F$35</f>
        <v>0</v>
      </c>
      <c r="J22" s="198">
        <f t="shared" si="0"/>
        <v>1</v>
      </c>
      <c r="K22" s="199"/>
    </row>
    <row r="23" spans="1:11" x14ac:dyDescent="0.25">
      <c r="A23" s="209"/>
      <c r="B23" s="210"/>
      <c r="C23" s="211"/>
      <c r="D23" s="212"/>
      <c r="E23" s="213"/>
      <c r="F23" s="66"/>
      <c r="G23" s="212"/>
      <c r="H23" s="213"/>
      <c r="I23" s="157">
        <f>Joueur16!F$35</f>
        <v>0</v>
      </c>
      <c r="J23" s="198">
        <f t="shared" si="0"/>
        <v>1</v>
      </c>
      <c r="K23" s="199"/>
    </row>
    <row r="24" spans="1:11" x14ac:dyDescent="0.25">
      <c r="A24" s="209"/>
      <c r="B24" s="210"/>
      <c r="C24" s="211"/>
      <c r="D24" s="212"/>
      <c r="E24" s="213"/>
      <c r="F24" s="66"/>
      <c r="G24" s="212"/>
      <c r="H24" s="213"/>
      <c r="I24" s="157">
        <f>Joueur17!F$35</f>
        <v>0</v>
      </c>
      <c r="J24" s="198">
        <f t="shared" si="0"/>
        <v>1</v>
      </c>
      <c r="K24" s="199"/>
    </row>
    <row r="25" spans="1:11" x14ac:dyDescent="0.25">
      <c r="A25" s="209"/>
      <c r="B25" s="210"/>
      <c r="C25" s="211"/>
      <c r="D25" s="212"/>
      <c r="E25" s="213"/>
      <c r="F25" s="66"/>
      <c r="G25" s="212"/>
      <c r="H25" s="213"/>
      <c r="I25" s="157">
        <f>Joueur18!F$35</f>
        <v>0</v>
      </c>
      <c r="J25" s="198">
        <f t="shared" si="0"/>
        <v>1</v>
      </c>
      <c r="K25" s="199"/>
    </row>
    <row r="26" spans="1:11" x14ac:dyDescent="0.25">
      <c r="A26" s="209"/>
      <c r="B26" s="210"/>
      <c r="C26" s="211"/>
      <c r="D26" s="212"/>
      <c r="E26" s="213"/>
      <c r="F26" s="66"/>
      <c r="G26" s="212"/>
      <c r="H26" s="213"/>
      <c r="I26" s="157">
        <f>Joueur19!F$35</f>
        <v>0</v>
      </c>
      <c r="J26" s="198">
        <f t="shared" si="0"/>
        <v>1</v>
      </c>
      <c r="K26" s="199"/>
    </row>
    <row r="27" spans="1:11" x14ac:dyDescent="0.25">
      <c r="A27" s="209"/>
      <c r="B27" s="210"/>
      <c r="C27" s="211"/>
      <c r="D27" s="212"/>
      <c r="E27" s="213"/>
      <c r="F27" s="67"/>
      <c r="G27" s="212"/>
      <c r="H27" s="213"/>
      <c r="I27" s="157">
        <f>Joueur20!F$35</f>
        <v>0</v>
      </c>
      <c r="J27" s="198">
        <f t="shared" si="0"/>
        <v>1</v>
      </c>
      <c r="K27" s="199"/>
    </row>
    <row r="28" spans="1:11" x14ac:dyDescent="0.25">
      <c r="A28" s="7"/>
      <c r="B28" s="7"/>
      <c r="C28" s="7"/>
      <c r="D28" s="7"/>
      <c r="E28" s="7"/>
      <c r="F28" s="7"/>
      <c r="G28" s="7"/>
      <c r="H28" s="7"/>
      <c r="I28" s="7"/>
      <c r="J28" s="7"/>
      <c r="K28" s="7"/>
    </row>
    <row r="29" spans="1:11" x14ac:dyDescent="0.25">
      <c r="A29" s="7"/>
      <c r="B29" s="7"/>
      <c r="C29" s="7"/>
      <c r="D29" s="7"/>
      <c r="E29" s="7"/>
      <c r="F29" s="7"/>
      <c r="G29" s="7"/>
      <c r="H29" s="7"/>
      <c r="I29" s="7"/>
      <c r="J29" s="7"/>
      <c r="K29" s="7"/>
    </row>
    <row r="30" spans="1:11" ht="15.75" thickBot="1" x14ac:dyDescent="0.3">
      <c r="A30" s="7"/>
      <c r="B30" s="7"/>
      <c r="C30" s="7"/>
      <c r="D30" s="7"/>
      <c r="E30" s="7"/>
      <c r="F30" s="7"/>
      <c r="G30" s="7"/>
      <c r="H30" s="7" t="s">
        <v>7</v>
      </c>
      <c r="I30" s="7"/>
      <c r="J30" s="7"/>
      <c r="K30" s="7"/>
    </row>
    <row r="31" spans="1:11" x14ac:dyDescent="0.25">
      <c r="A31" s="7"/>
      <c r="B31" s="7"/>
      <c r="C31" s="7"/>
      <c r="D31" s="7"/>
      <c r="E31" s="7"/>
      <c r="F31" s="7"/>
      <c r="G31" s="7"/>
      <c r="H31" s="200"/>
      <c r="I31" s="201"/>
      <c r="J31" s="202"/>
      <c r="K31" s="7"/>
    </row>
    <row r="32" spans="1:11" x14ac:dyDescent="0.25">
      <c r="A32" s="7"/>
      <c r="B32" s="7"/>
      <c r="C32" s="7"/>
      <c r="D32" s="7"/>
      <c r="E32" s="7"/>
      <c r="F32" s="7"/>
      <c r="G32" s="7"/>
      <c r="H32" s="203"/>
      <c r="I32" s="204"/>
      <c r="J32" s="205"/>
      <c r="K32" s="7"/>
    </row>
    <row r="33" spans="1:11" x14ac:dyDescent="0.25">
      <c r="A33" s="7"/>
      <c r="B33" s="7"/>
      <c r="C33" s="7"/>
      <c r="D33" s="7"/>
      <c r="E33" s="7"/>
      <c r="F33" s="7"/>
      <c r="G33" s="7"/>
      <c r="H33" s="203"/>
      <c r="I33" s="204"/>
      <c r="J33" s="205"/>
      <c r="K33" s="7"/>
    </row>
    <row r="34" spans="1:11" x14ac:dyDescent="0.25">
      <c r="A34" s="7"/>
      <c r="B34" s="7"/>
      <c r="C34" s="7"/>
      <c r="D34" s="7"/>
      <c r="E34" s="7"/>
      <c r="F34" s="7"/>
      <c r="G34" s="7"/>
      <c r="H34" s="203"/>
      <c r="I34" s="204"/>
      <c r="J34" s="205"/>
      <c r="K34" s="7"/>
    </row>
    <row r="35" spans="1:11" ht="15.75" thickBot="1" x14ac:dyDescent="0.3">
      <c r="A35" s="7"/>
      <c r="B35" s="7"/>
      <c r="C35" s="7"/>
      <c r="D35" s="7"/>
      <c r="E35" s="7"/>
      <c r="F35" s="7"/>
      <c r="G35" s="7"/>
      <c r="H35" s="206"/>
      <c r="I35" s="207"/>
      <c r="J35" s="208"/>
      <c r="K35" s="7"/>
    </row>
    <row r="36" spans="1:11" x14ac:dyDescent="0.25">
      <c r="A36" s="7"/>
      <c r="B36" s="7"/>
      <c r="C36" s="7"/>
      <c r="D36" s="7"/>
      <c r="E36" s="7"/>
      <c r="F36" s="7"/>
      <c r="G36" s="7"/>
      <c r="H36" s="7"/>
      <c r="I36" s="7"/>
      <c r="J36" s="7"/>
      <c r="K36" s="7"/>
    </row>
    <row r="37" spans="1:11" x14ac:dyDescent="0.25">
      <c r="A37" s="7"/>
      <c r="B37" s="7" t="s">
        <v>17</v>
      </c>
      <c r="C37" s="7"/>
      <c r="D37" s="7"/>
      <c r="E37" s="7"/>
      <c r="F37" s="7"/>
      <c r="G37" s="7"/>
      <c r="H37" s="7"/>
      <c r="I37" s="7"/>
      <c r="J37" s="7"/>
      <c r="K37" s="7"/>
    </row>
    <row r="38" spans="1:11" x14ac:dyDescent="0.25">
      <c r="A38" s="7"/>
      <c r="B38" s="7" t="s">
        <v>18</v>
      </c>
      <c r="C38" s="7"/>
      <c r="D38" s="7"/>
      <c r="E38" s="7"/>
      <c r="F38" s="7"/>
      <c r="G38" s="7"/>
      <c r="H38" s="7"/>
      <c r="I38" s="7"/>
      <c r="J38" s="7"/>
      <c r="K38" s="7"/>
    </row>
    <row r="39" spans="1:11" x14ac:dyDescent="0.25">
      <c r="A39" s="69" t="s">
        <v>12</v>
      </c>
      <c r="B39" s="7"/>
      <c r="C39" s="7"/>
      <c r="D39" s="7"/>
      <c r="E39" s="7"/>
      <c r="F39" s="7"/>
      <c r="G39" s="7"/>
      <c r="H39" s="7"/>
      <c r="I39" s="7"/>
      <c r="J39" s="7"/>
      <c r="K39" s="7"/>
    </row>
  </sheetData>
  <sheetProtection algorithmName="SHA-512" hashValue="d1jvvWDiI1s5VmiC1RWss25fyVxvk214yHGKGyu/qCxsAtS4Y4LTPPG0f+7xWlxe3K9cDmfnhUbDAhw3HT0KnQ==" saltValue="7SLB2/P4VG8+71XcrZWuDA==" spinCount="100000" sheet="1" objects="1" scenarios="1"/>
  <mergeCells count="89">
    <mergeCell ref="A1:K1"/>
    <mergeCell ref="C2:H2"/>
    <mergeCell ref="J2:K2"/>
    <mergeCell ref="C4:E4"/>
    <mergeCell ref="A7:C7"/>
    <mergeCell ref="D7:E7"/>
    <mergeCell ref="G7:H7"/>
    <mergeCell ref="J7:K7"/>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J19:K19"/>
    <mergeCell ref="J8:K8"/>
    <mergeCell ref="J9:K9"/>
    <mergeCell ref="J10:K10"/>
    <mergeCell ref="J11:K11"/>
    <mergeCell ref="J12:K12"/>
    <mergeCell ref="J13:K13"/>
    <mergeCell ref="J14:K14"/>
    <mergeCell ref="J15:K15"/>
    <mergeCell ref="J16:K16"/>
    <mergeCell ref="J17:K17"/>
    <mergeCell ref="J18:K18"/>
    <mergeCell ref="J26:K26"/>
    <mergeCell ref="J27:K27"/>
    <mergeCell ref="H31:J35"/>
    <mergeCell ref="J20:K20"/>
    <mergeCell ref="J21:K21"/>
    <mergeCell ref="J22:K22"/>
    <mergeCell ref="J23:K23"/>
    <mergeCell ref="J24:K24"/>
    <mergeCell ref="J25:K25"/>
  </mergeCells>
  <conditionalFormatting sqref="J8:K27">
    <cfRule type="top10" dxfId="0" priority="1" rank="20"/>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G1:T22"/>
  <sheetViews>
    <sheetView zoomScaleNormal="100" workbookViewId="0">
      <selection activeCell="T28" sqref="T28"/>
    </sheetView>
  </sheetViews>
  <sheetFormatPr baseColWidth="10" defaultColWidth="10.7109375" defaultRowHeight="15" x14ac:dyDescent="0.25"/>
  <cols>
    <col min="4" max="4" width="14" customWidth="1"/>
    <col min="5" max="5" width="9" customWidth="1"/>
    <col min="7" max="18" width="5.5703125" customWidth="1"/>
  </cols>
  <sheetData>
    <row r="1" spans="7:20" ht="72.75" customHeight="1" x14ac:dyDescent="0.25">
      <c r="G1" s="227" t="s">
        <v>26</v>
      </c>
      <c r="H1" s="228"/>
      <c r="I1" s="228"/>
      <c r="J1" s="229"/>
      <c r="K1" s="227" t="s">
        <v>27</v>
      </c>
      <c r="L1" s="228"/>
      <c r="M1" s="228"/>
      <c r="N1" s="229"/>
      <c r="O1" s="227" t="s">
        <v>28</v>
      </c>
      <c r="P1" s="228"/>
      <c r="Q1" s="228"/>
      <c r="R1" s="229"/>
      <c r="S1" s="166" t="s">
        <v>29</v>
      </c>
      <c r="T1" s="57"/>
    </row>
    <row r="2" spans="7:20" x14ac:dyDescent="0.25">
      <c r="G2" s="101"/>
      <c r="H2" s="53"/>
      <c r="I2" s="53"/>
      <c r="J2" s="102"/>
      <c r="K2" s="101"/>
      <c r="L2" s="53"/>
      <c r="M2" s="53"/>
      <c r="N2" s="102"/>
      <c r="O2" s="101"/>
      <c r="P2" s="53"/>
      <c r="Q2" s="53"/>
      <c r="R2" s="102"/>
      <c r="S2" s="167">
        <f>MAX(G2+H2+I2+J2,K2+L2+M2+N2,O2+P2+Q2+R2)</f>
        <v>0</v>
      </c>
      <c r="T2" s="57" t="str">
        <f>IF(ISBLANK(Résultats!D8),"Joueur 1",Résultats!D8)</f>
        <v>Joueur 1</v>
      </c>
    </row>
    <row r="3" spans="7:20" x14ac:dyDescent="0.25">
      <c r="G3" s="103"/>
      <c r="H3" s="54"/>
      <c r="I3" s="54"/>
      <c r="J3" s="104"/>
      <c r="K3" s="103"/>
      <c r="L3" s="54"/>
      <c r="M3" s="54"/>
      <c r="N3" s="104"/>
      <c r="O3" s="103"/>
      <c r="P3" s="54"/>
      <c r="Q3" s="54"/>
      <c r="R3" s="104"/>
      <c r="S3" s="168">
        <f t="shared" ref="S3:S21" si="0">MAX(G3+H3+I3+J3,K3+L3+M3+N3,O3+P3+Q3+R3)</f>
        <v>0</v>
      </c>
      <c r="T3" s="160" t="str">
        <f>IF(ISBLANK(Résultats!D9),"Joueur 2",Résultats!D9)</f>
        <v>Joueur 2</v>
      </c>
    </row>
    <row r="4" spans="7:20" x14ac:dyDescent="0.25">
      <c r="G4" s="105"/>
      <c r="H4" s="55"/>
      <c r="I4" s="55"/>
      <c r="J4" s="106"/>
      <c r="K4" s="105"/>
      <c r="L4" s="55"/>
      <c r="M4" s="55"/>
      <c r="N4" s="106"/>
      <c r="O4" s="105"/>
      <c r="P4" s="55"/>
      <c r="Q4" s="55"/>
      <c r="R4" s="106"/>
      <c r="S4" s="169">
        <f t="shared" si="0"/>
        <v>0</v>
      </c>
      <c r="T4" s="162" t="str">
        <f>IF(ISBLANK(Résultats!D10),"Joueur 3",Résultats!D10)</f>
        <v>Joueur 3</v>
      </c>
    </row>
    <row r="5" spans="7:20" x14ac:dyDescent="0.25">
      <c r="G5" s="107"/>
      <c r="H5" s="56"/>
      <c r="I5" s="56"/>
      <c r="J5" s="108"/>
      <c r="K5" s="107"/>
      <c r="L5" s="56"/>
      <c r="M5" s="56"/>
      <c r="N5" s="108"/>
      <c r="O5" s="107"/>
      <c r="P5" s="56"/>
      <c r="Q5" s="56"/>
      <c r="R5" s="108"/>
      <c r="S5" s="170">
        <f t="shared" si="0"/>
        <v>0</v>
      </c>
      <c r="T5" s="164" t="str">
        <f>IF(ISBLANK(Résultats!D11),"Joueur 4",Résultats!D11)</f>
        <v>Joueur 4</v>
      </c>
    </row>
    <row r="6" spans="7:20" x14ac:dyDescent="0.25">
      <c r="G6" s="101"/>
      <c r="H6" s="53"/>
      <c r="I6" s="53"/>
      <c r="J6" s="102"/>
      <c r="K6" s="101"/>
      <c r="L6" s="53"/>
      <c r="M6" s="53"/>
      <c r="N6" s="102"/>
      <c r="O6" s="101"/>
      <c r="P6" s="53"/>
      <c r="Q6" s="53"/>
      <c r="R6" s="102"/>
      <c r="S6" s="167">
        <f t="shared" si="0"/>
        <v>0</v>
      </c>
      <c r="T6" s="57" t="str">
        <f>IF(ISBLANK(Résultats!D12),"Joueur 5",Résultats!D12)</f>
        <v>Joueur 5</v>
      </c>
    </row>
    <row r="7" spans="7:20" x14ac:dyDescent="0.25">
      <c r="G7" s="103"/>
      <c r="H7" s="54"/>
      <c r="I7" s="54"/>
      <c r="J7" s="104"/>
      <c r="K7" s="103"/>
      <c r="L7" s="54"/>
      <c r="M7" s="54"/>
      <c r="N7" s="104"/>
      <c r="O7" s="103"/>
      <c r="P7" s="54"/>
      <c r="Q7" s="54"/>
      <c r="R7" s="104"/>
      <c r="S7" s="168">
        <f t="shared" si="0"/>
        <v>0</v>
      </c>
      <c r="T7" s="160" t="str">
        <f>IF(ISBLANK(Résultats!D13),"Joueur 6",Résultats!D13)</f>
        <v>Joueur 6</v>
      </c>
    </row>
    <row r="8" spans="7:20" x14ac:dyDescent="0.25">
      <c r="G8" s="105"/>
      <c r="H8" s="55"/>
      <c r="I8" s="55"/>
      <c r="J8" s="106"/>
      <c r="K8" s="105"/>
      <c r="L8" s="55"/>
      <c r="M8" s="55"/>
      <c r="N8" s="106"/>
      <c r="O8" s="105"/>
      <c r="P8" s="55"/>
      <c r="Q8" s="55"/>
      <c r="R8" s="106"/>
      <c r="S8" s="169">
        <f t="shared" si="0"/>
        <v>0</v>
      </c>
      <c r="T8" s="162" t="str">
        <f>IF(ISBLANK(Résultats!D14),"Joueur 7",Résultats!D14)</f>
        <v>Joueur 7</v>
      </c>
    </row>
    <row r="9" spans="7:20" x14ac:dyDescent="0.25">
      <c r="G9" s="107"/>
      <c r="H9" s="56"/>
      <c r="I9" s="56"/>
      <c r="J9" s="108"/>
      <c r="K9" s="107"/>
      <c r="L9" s="56"/>
      <c r="M9" s="56"/>
      <c r="N9" s="108"/>
      <c r="O9" s="107"/>
      <c r="P9" s="56"/>
      <c r="Q9" s="56"/>
      <c r="R9" s="108"/>
      <c r="S9" s="170">
        <f t="shared" si="0"/>
        <v>0</v>
      </c>
      <c r="T9" s="164" t="str">
        <f>IF(ISBLANK(Résultats!D15),"Joueur 8",Résultats!D15)</f>
        <v>Joueur 8</v>
      </c>
    </row>
    <row r="10" spans="7:20" x14ac:dyDescent="0.25">
      <c r="G10" s="101"/>
      <c r="H10" s="53"/>
      <c r="I10" s="53"/>
      <c r="J10" s="102"/>
      <c r="K10" s="101"/>
      <c r="L10" s="53"/>
      <c r="M10" s="53"/>
      <c r="N10" s="102"/>
      <c r="O10" s="101"/>
      <c r="P10" s="53"/>
      <c r="Q10" s="53"/>
      <c r="R10" s="102"/>
      <c r="S10" s="167">
        <f t="shared" si="0"/>
        <v>0</v>
      </c>
      <c r="T10" s="57" t="str">
        <f>IF(ISBLANK(Résultats!D16),"Joueur 9",Résultats!D16)</f>
        <v>Joueur 9</v>
      </c>
    </row>
    <row r="11" spans="7:20" x14ac:dyDescent="0.25">
      <c r="G11" s="103"/>
      <c r="H11" s="54"/>
      <c r="I11" s="54"/>
      <c r="J11" s="104"/>
      <c r="K11" s="103"/>
      <c r="L11" s="54"/>
      <c r="M11" s="54"/>
      <c r="N11" s="104"/>
      <c r="O11" s="103"/>
      <c r="P11" s="54"/>
      <c r="Q11" s="54"/>
      <c r="R11" s="104"/>
      <c r="S11" s="168">
        <f t="shared" si="0"/>
        <v>0</v>
      </c>
      <c r="T11" s="160" t="str">
        <f>IF(ISBLANK(Résultats!D17),"Joueur 10",Résultats!D17)</f>
        <v>Joueur 10</v>
      </c>
    </row>
    <row r="12" spans="7:20" x14ac:dyDescent="0.25">
      <c r="G12" s="105"/>
      <c r="H12" s="55"/>
      <c r="I12" s="55"/>
      <c r="J12" s="106"/>
      <c r="K12" s="105"/>
      <c r="L12" s="55"/>
      <c r="M12" s="55"/>
      <c r="N12" s="106"/>
      <c r="O12" s="105"/>
      <c r="P12" s="55"/>
      <c r="Q12" s="55"/>
      <c r="R12" s="106"/>
      <c r="S12" s="169">
        <f t="shared" si="0"/>
        <v>0</v>
      </c>
      <c r="T12" s="162" t="str">
        <f>IF(ISBLANK(Résultats!D18),"Joueur 11",Résultats!D18)</f>
        <v>Joueur 11</v>
      </c>
    </row>
    <row r="13" spans="7:20" x14ac:dyDescent="0.25">
      <c r="G13" s="107"/>
      <c r="H13" s="56"/>
      <c r="I13" s="56"/>
      <c r="J13" s="108"/>
      <c r="K13" s="107"/>
      <c r="L13" s="56"/>
      <c r="M13" s="56"/>
      <c r="N13" s="108"/>
      <c r="O13" s="107"/>
      <c r="P13" s="56"/>
      <c r="Q13" s="56"/>
      <c r="R13" s="108"/>
      <c r="S13" s="170">
        <f t="shared" si="0"/>
        <v>0</v>
      </c>
      <c r="T13" s="164" t="str">
        <f>IF(ISBLANK(Résultats!D19),"Joueur 12",Résultats!D19)</f>
        <v>Joueur 12</v>
      </c>
    </row>
    <row r="14" spans="7:20" x14ac:dyDescent="0.25">
      <c r="G14" s="101"/>
      <c r="H14" s="53"/>
      <c r="I14" s="53"/>
      <c r="J14" s="102"/>
      <c r="K14" s="101"/>
      <c r="L14" s="53"/>
      <c r="M14" s="53"/>
      <c r="N14" s="102"/>
      <c r="O14" s="101"/>
      <c r="P14" s="53"/>
      <c r="Q14" s="53"/>
      <c r="R14" s="102"/>
      <c r="S14" s="167">
        <f t="shared" si="0"/>
        <v>0</v>
      </c>
      <c r="T14" s="57" t="str">
        <f>IF(ISBLANK(Résultats!D20),"Joueur 13",Résultats!D20)</f>
        <v>Joueur 13</v>
      </c>
    </row>
    <row r="15" spans="7:20" x14ac:dyDescent="0.25">
      <c r="G15" s="103"/>
      <c r="H15" s="54"/>
      <c r="I15" s="54"/>
      <c r="J15" s="104"/>
      <c r="K15" s="103"/>
      <c r="L15" s="54"/>
      <c r="M15" s="54"/>
      <c r="N15" s="104"/>
      <c r="O15" s="103"/>
      <c r="P15" s="54"/>
      <c r="Q15" s="54"/>
      <c r="R15" s="104"/>
      <c r="S15" s="168">
        <f t="shared" si="0"/>
        <v>0</v>
      </c>
      <c r="T15" s="160" t="str">
        <f>IF(ISBLANK(Résultats!D21),"Joueur 14",Résultats!D21)</f>
        <v>Joueur 14</v>
      </c>
    </row>
    <row r="16" spans="7:20" x14ac:dyDescent="0.25">
      <c r="G16" s="105"/>
      <c r="H16" s="55"/>
      <c r="I16" s="55"/>
      <c r="J16" s="106"/>
      <c r="K16" s="105"/>
      <c r="L16" s="55"/>
      <c r="M16" s="55"/>
      <c r="N16" s="106"/>
      <c r="O16" s="105"/>
      <c r="P16" s="55"/>
      <c r="Q16" s="55"/>
      <c r="R16" s="106"/>
      <c r="S16" s="169">
        <f t="shared" si="0"/>
        <v>0</v>
      </c>
      <c r="T16" s="162" t="str">
        <f>IF(ISBLANK(Résultats!D22),"Joueur 15",Résultats!D22)</f>
        <v>Joueur 15</v>
      </c>
    </row>
    <row r="17" spans="7:20" x14ac:dyDescent="0.25">
      <c r="G17" s="107"/>
      <c r="H17" s="56"/>
      <c r="I17" s="56"/>
      <c r="J17" s="108"/>
      <c r="K17" s="107"/>
      <c r="L17" s="56"/>
      <c r="M17" s="56"/>
      <c r="N17" s="108"/>
      <c r="O17" s="107"/>
      <c r="P17" s="56"/>
      <c r="Q17" s="56"/>
      <c r="R17" s="108"/>
      <c r="S17" s="170">
        <f t="shared" si="0"/>
        <v>0</v>
      </c>
      <c r="T17" s="164" t="str">
        <f>IF(ISBLANK(Résultats!D23),"Joueur 16",Résultats!D23)</f>
        <v>Joueur 16</v>
      </c>
    </row>
    <row r="18" spans="7:20" x14ac:dyDescent="0.25">
      <c r="G18" s="101"/>
      <c r="H18" s="53"/>
      <c r="I18" s="53"/>
      <c r="J18" s="102"/>
      <c r="K18" s="101"/>
      <c r="L18" s="53"/>
      <c r="M18" s="53"/>
      <c r="N18" s="102"/>
      <c r="O18" s="101"/>
      <c r="P18" s="53"/>
      <c r="Q18" s="53"/>
      <c r="R18" s="102"/>
      <c r="S18" s="167">
        <f t="shared" si="0"/>
        <v>0</v>
      </c>
      <c r="T18" s="57" t="str">
        <f>IF(ISBLANK(Résultats!D24),"Joueur 17",Résultats!D24)</f>
        <v>Joueur 17</v>
      </c>
    </row>
    <row r="19" spans="7:20" x14ac:dyDescent="0.25">
      <c r="G19" s="103"/>
      <c r="H19" s="54"/>
      <c r="I19" s="54"/>
      <c r="J19" s="104"/>
      <c r="K19" s="103"/>
      <c r="L19" s="54"/>
      <c r="M19" s="54"/>
      <c r="N19" s="104"/>
      <c r="O19" s="103"/>
      <c r="P19" s="54"/>
      <c r="Q19" s="54"/>
      <c r="R19" s="104"/>
      <c r="S19" s="168">
        <f t="shared" si="0"/>
        <v>0</v>
      </c>
      <c r="T19" s="160" t="str">
        <f>IF(ISBLANK(Résultats!D25),"Joueur 18",Résultats!D25)</f>
        <v>Joueur 18</v>
      </c>
    </row>
    <row r="20" spans="7:20" x14ac:dyDescent="0.25">
      <c r="G20" s="105"/>
      <c r="H20" s="55"/>
      <c r="I20" s="55"/>
      <c r="J20" s="106"/>
      <c r="K20" s="105"/>
      <c r="L20" s="55"/>
      <c r="M20" s="55"/>
      <c r="N20" s="106"/>
      <c r="O20" s="105"/>
      <c r="P20" s="55"/>
      <c r="Q20" s="55"/>
      <c r="R20" s="106"/>
      <c r="S20" s="169">
        <f t="shared" si="0"/>
        <v>0</v>
      </c>
      <c r="T20" s="162" t="str">
        <f>IF(ISBLANK(Résultats!D26),"Joueur 19",Résultats!D26)</f>
        <v>Joueur 19</v>
      </c>
    </row>
    <row r="21" spans="7:20" ht="15.75" thickBot="1" x14ac:dyDescent="0.3">
      <c r="G21" s="109"/>
      <c r="H21" s="111"/>
      <c r="I21" s="111"/>
      <c r="J21" s="110"/>
      <c r="K21" s="109"/>
      <c r="L21" s="111"/>
      <c r="M21" s="111"/>
      <c r="N21" s="110"/>
      <c r="O21" s="109"/>
      <c r="P21" s="111"/>
      <c r="Q21" s="111"/>
      <c r="R21" s="110"/>
      <c r="S21" s="171">
        <f t="shared" si="0"/>
        <v>0</v>
      </c>
      <c r="T21" s="164" t="str">
        <f>IF(ISBLANK(Résultats!D27),"Joueur 20",Résultats!D27)</f>
        <v>Joueur 20</v>
      </c>
    </row>
    <row r="22" spans="7:20" x14ac:dyDescent="0.25">
      <c r="G22" s="70" t="s">
        <v>20</v>
      </c>
      <c r="H22" s="70"/>
      <c r="I22" s="70"/>
      <c r="J22" s="70"/>
    </row>
  </sheetData>
  <sheetProtection algorithmName="SHA-512" hashValue="6g6xpaEsPakohaWSpTEHVRAQMvmHK1VzeeF3x+6BewHQuWi7omvzOQ8xiaqN47crpP1FuWmdwbkbLkp8FIvbuQ==" saltValue="ugadpMJrzNmAzFmwbDwj+g==" spinCount="100000" sheet="1" objects="1" scenarios="1"/>
  <mergeCells count="3">
    <mergeCell ref="O1:R1"/>
    <mergeCell ref="G1:J1"/>
    <mergeCell ref="K1:N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G1:T22"/>
  <sheetViews>
    <sheetView workbookViewId="0">
      <selection activeCell="T28" sqref="T28"/>
    </sheetView>
  </sheetViews>
  <sheetFormatPr baseColWidth="10" defaultColWidth="10.7109375" defaultRowHeight="15" x14ac:dyDescent="0.25"/>
  <cols>
    <col min="4" max="4" width="14" customWidth="1"/>
    <col min="5" max="5" width="9" customWidth="1"/>
    <col min="7" max="18" width="5.5703125" customWidth="1"/>
  </cols>
  <sheetData>
    <row r="1" spans="7:20" ht="72.75" customHeight="1" x14ac:dyDescent="0.25">
      <c r="G1" s="230" t="s">
        <v>26</v>
      </c>
      <c r="H1" s="228"/>
      <c r="I1" s="228"/>
      <c r="J1" s="228"/>
      <c r="K1" s="227" t="s">
        <v>27</v>
      </c>
      <c r="L1" s="228"/>
      <c r="M1" s="228"/>
      <c r="N1" s="228"/>
      <c r="O1" s="227" t="s">
        <v>28</v>
      </c>
      <c r="P1" s="228"/>
      <c r="Q1" s="228"/>
      <c r="R1" s="229"/>
      <c r="S1" s="166" t="s">
        <v>29</v>
      </c>
      <c r="T1" s="57"/>
    </row>
    <row r="2" spans="7:20" x14ac:dyDescent="0.25">
      <c r="G2" s="53"/>
      <c r="H2" s="53"/>
      <c r="I2" s="53"/>
      <c r="J2" s="148"/>
      <c r="K2" s="101"/>
      <c r="L2" s="53"/>
      <c r="M2" s="53"/>
      <c r="N2" s="148"/>
      <c r="O2" s="101"/>
      <c r="P2" s="53"/>
      <c r="Q2" s="53"/>
      <c r="R2" s="102"/>
      <c r="S2" s="167">
        <f>MAX(G2+H2+I2+J2,K2+L2+M2+N2,O2+P2+Q2+R2)</f>
        <v>0</v>
      </c>
      <c r="T2" s="57" t="str">
        <f>IF(ISBLANK(Résultats!D8),"Joueur 1",Résultats!D8)</f>
        <v>Joueur 1</v>
      </c>
    </row>
    <row r="3" spans="7:20" x14ac:dyDescent="0.25">
      <c r="G3" s="54"/>
      <c r="H3" s="54"/>
      <c r="I3" s="54"/>
      <c r="J3" s="149"/>
      <c r="K3" s="103"/>
      <c r="L3" s="54"/>
      <c r="M3" s="54"/>
      <c r="N3" s="149"/>
      <c r="O3" s="103"/>
      <c r="P3" s="54"/>
      <c r="Q3" s="54"/>
      <c r="R3" s="104"/>
      <c r="S3" s="168">
        <f t="shared" ref="S3:S21" si="0">MAX(G3+H3+I3+J3,K3+L3+M3+N3,O3+P3+Q3+R3)</f>
        <v>0</v>
      </c>
      <c r="T3" s="160" t="str">
        <f>IF(ISBLANK(Résultats!D9),"Joueur 2",Résultats!D9)</f>
        <v>Joueur 2</v>
      </c>
    </row>
    <row r="4" spans="7:20" x14ac:dyDescent="0.25">
      <c r="G4" s="55"/>
      <c r="H4" s="55"/>
      <c r="I4" s="55"/>
      <c r="J4" s="150"/>
      <c r="K4" s="105"/>
      <c r="L4" s="55"/>
      <c r="M4" s="55"/>
      <c r="N4" s="150"/>
      <c r="O4" s="105"/>
      <c r="P4" s="55"/>
      <c r="Q4" s="55"/>
      <c r="R4" s="106"/>
      <c r="S4" s="169">
        <f t="shared" si="0"/>
        <v>0</v>
      </c>
      <c r="T4" s="162" t="str">
        <f>IF(ISBLANK(Résultats!D10),"Joueur 3",Résultats!D10)</f>
        <v>Joueur 3</v>
      </c>
    </row>
    <row r="5" spans="7:20" x14ac:dyDescent="0.25">
      <c r="G5" s="56"/>
      <c r="H5" s="56"/>
      <c r="I5" s="56"/>
      <c r="J5" s="151"/>
      <c r="K5" s="107"/>
      <c r="L5" s="56"/>
      <c r="M5" s="56"/>
      <c r="N5" s="151"/>
      <c r="O5" s="107"/>
      <c r="P5" s="56"/>
      <c r="Q5" s="56"/>
      <c r="R5" s="108"/>
      <c r="S5" s="170">
        <f t="shared" si="0"/>
        <v>0</v>
      </c>
      <c r="T5" s="164" t="str">
        <f>IF(ISBLANK(Résultats!D11),"Joueur 4",Résultats!D11)</f>
        <v>Joueur 4</v>
      </c>
    </row>
    <row r="6" spans="7:20" x14ac:dyDescent="0.25">
      <c r="G6" s="53"/>
      <c r="H6" s="53"/>
      <c r="I6" s="53"/>
      <c r="J6" s="148"/>
      <c r="K6" s="101"/>
      <c r="L6" s="53"/>
      <c r="M6" s="53"/>
      <c r="N6" s="148"/>
      <c r="O6" s="101"/>
      <c r="P6" s="53"/>
      <c r="Q6" s="53"/>
      <c r="R6" s="102"/>
      <c r="S6" s="167">
        <f t="shared" si="0"/>
        <v>0</v>
      </c>
      <c r="T6" s="57" t="str">
        <f>IF(ISBLANK(Résultats!D12),"Joueur 5",Résultats!D12)</f>
        <v>Joueur 5</v>
      </c>
    </row>
    <row r="7" spans="7:20" x14ac:dyDescent="0.25">
      <c r="G7" s="54"/>
      <c r="H7" s="54"/>
      <c r="I7" s="54"/>
      <c r="J7" s="149"/>
      <c r="K7" s="103"/>
      <c r="L7" s="54"/>
      <c r="M7" s="54"/>
      <c r="N7" s="149"/>
      <c r="O7" s="103"/>
      <c r="P7" s="54"/>
      <c r="Q7" s="54"/>
      <c r="R7" s="104"/>
      <c r="S7" s="168">
        <f t="shared" si="0"/>
        <v>0</v>
      </c>
      <c r="T7" s="160" t="str">
        <f>IF(ISBLANK(Résultats!D13),"Joueur 6",Résultats!D13)</f>
        <v>Joueur 6</v>
      </c>
    </row>
    <row r="8" spans="7:20" x14ac:dyDescent="0.25">
      <c r="G8" s="55"/>
      <c r="H8" s="55"/>
      <c r="I8" s="55"/>
      <c r="J8" s="150"/>
      <c r="K8" s="105"/>
      <c r="L8" s="55"/>
      <c r="M8" s="55"/>
      <c r="N8" s="150"/>
      <c r="O8" s="105"/>
      <c r="P8" s="55"/>
      <c r="Q8" s="55"/>
      <c r="R8" s="106"/>
      <c r="S8" s="169">
        <f t="shared" si="0"/>
        <v>0</v>
      </c>
      <c r="T8" s="162" t="str">
        <f>IF(ISBLANK(Résultats!D14),"Joueur 7",Résultats!D14)</f>
        <v>Joueur 7</v>
      </c>
    </row>
    <row r="9" spans="7:20" x14ac:dyDescent="0.25">
      <c r="G9" s="56"/>
      <c r="H9" s="56"/>
      <c r="I9" s="56"/>
      <c r="J9" s="151"/>
      <c r="K9" s="107"/>
      <c r="L9" s="56"/>
      <c r="M9" s="56"/>
      <c r="N9" s="151"/>
      <c r="O9" s="107"/>
      <c r="P9" s="56"/>
      <c r="Q9" s="56"/>
      <c r="R9" s="108"/>
      <c r="S9" s="170">
        <f t="shared" si="0"/>
        <v>0</v>
      </c>
      <c r="T9" s="164" t="str">
        <f>IF(ISBLANK(Résultats!D15),"Joueur 8",Résultats!D15)</f>
        <v>Joueur 8</v>
      </c>
    </row>
    <row r="10" spans="7:20" x14ac:dyDescent="0.25">
      <c r="G10" s="53"/>
      <c r="H10" s="53"/>
      <c r="I10" s="53"/>
      <c r="J10" s="148"/>
      <c r="K10" s="101"/>
      <c r="L10" s="53"/>
      <c r="M10" s="53"/>
      <c r="N10" s="148"/>
      <c r="O10" s="101"/>
      <c r="P10" s="53"/>
      <c r="Q10" s="53"/>
      <c r="R10" s="102"/>
      <c r="S10" s="167">
        <f t="shared" si="0"/>
        <v>0</v>
      </c>
      <c r="T10" s="57" t="str">
        <f>IF(ISBLANK(Résultats!D16),"Joueur 9",Résultats!D16)</f>
        <v>Joueur 9</v>
      </c>
    </row>
    <row r="11" spans="7:20" x14ac:dyDescent="0.25">
      <c r="G11" s="54"/>
      <c r="H11" s="54"/>
      <c r="I11" s="54"/>
      <c r="J11" s="149"/>
      <c r="K11" s="103"/>
      <c r="L11" s="54"/>
      <c r="M11" s="54"/>
      <c r="N11" s="149"/>
      <c r="O11" s="103"/>
      <c r="P11" s="54"/>
      <c r="Q11" s="54"/>
      <c r="R11" s="104"/>
      <c r="S11" s="168">
        <f t="shared" si="0"/>
        <v>0</v>
      </c>
      <c r="T11" s="160" t="str">
        <f>IF(ISBLANK(Résultats!D17),"Joueur 10",Résultats!D17)</f>
        <v>Joueur 10</v>
      </c>
    </row>
    <row r="12" spans="7:20" x14ac:dyDescent="0.25">
      <c r="G12" s="55"/>
      <c r="H12" s="55"/>
      <c r="I12" s="55"/>
      <c r="J12" s="150"/>
      <c r="K12" s="105"/>
      <c r="L12" s="55"/>
      <c r="M12" s="55"/>
      <c r="N12" s="150"/>
      <c r="O12" s="105"/>
      <c r="P12" s="55"/>
      <c r="Q12" s="55"/>
      <c r="R12" s="106"/>
      <c r="S12" s="169">
        <f t="shared" si="0"/>
        <v>0</v>
      </c>
      <c r="T12" s="162" t="str">
        <f>IF(ISBLANK(Résultats!D18),"Joueur 11",Résultats!D18)</f>
        <v>Joueur 11</v>
      </c>
    </row>
    <row r="13" spans="7:20" x14ac:dyDescent="0.25">
      <c r="G13" s="56"/>
      <c r="H13" s="56"/>
      <c r="I13" s="56"/>
      <c r="J13" s="151"/>
      <c r="K13" s="107"/>
      <c r="L13" s="56"/>
      <c r="M13" s="56"/>
      <c r="N13" s="151"/>
      <c r="O13" s="107"/>
      <c r="P13" s="56"/>
      <c r="Q13" s="56"/>
      <c r="R13" s="108"/>
      <c r="S13" s="170">
        <f t="shared" si="0"/>
        <v>0</v>
      </c>
      <c r="T13" s="164" t="str">
        <f>IF(ISBLANK(Résultats!D19),"Joueur 12",Résultats!D19)</f>
        <v>Joueur 12</v>
      </c>
    </row>
    <row r="14" spans="7:20" x14ac:dyDescent="0.25">
      <c r="G14" s="53"/>
      <c r="H14" s="53"/>
      <c r="I14" s="53"/>
      <c r="J14" s="148"/>
      <c r="K14" s="101"/>
      <c r="L14" s="53"/>
      <c r="M14" s="53"/>
      <c r="N14" s="148"/>
      <c r="O14" s="101"/>
      <c r="P14" s="53"/>
      <c r="Q14" s="53"/>
      <c r="R14" s="102"/>
      <c r="S14" s="167">
        <f t="shared" si="0"/>
        <v>0</v>
      </c>
      <c r="T14" s="57" t="str">
        <f>IF(ISBLANK(Résultats!D20),"Joueur 13",Résultats!D20)</f>
        <v>Joueur 13</v>
      </c>
    </row>
    <row r="15" spans="7:20" x14ac:dyDescent="0.25">
      <c r="G15" s="54"/>
      <c r="H15" s="54"/>
      <c r="I15" s="54"/>
      <c r="J15" s="149"/>
      <c r="K15" s="103"/>
      <c r="L15" s="54"/>
      <c r="M15" s="54"/>
      <c r="N15" s="149"/>
      <c r="O15" s="103"/>
      <c r="P15" s="54"/>
      <c r="Q15" s="54"/>
      <c r="R15" s="104"/>
      <c r="S15" s="168">
        <f t="shared" si="0"/>
        <v>0</v>
      </c>
      <c r="T15" s="160" t="str">
        <f>IF(ISBLANK(Résultats!D21),"Joueur 14",Résultats!D21)</f>
        <v>Joueur 14</v>
      </c>
    </row>
    <row r="16" spans="7:20" x14ac:dyDescent="0.25">
      <c r="G16" s="55"/>
      <c r="H16" s="55"/>
      <c r="I16" s="55"/>
      <c r="J16" s="150"/>
      <c r="K16" s="105"/>
      <c r="L16" s="55"/>
      <c r="M16" s="55"/>
      <c r="N16" s="150"/>
      <c r="O16" s="105"/>
      <c r="P16" s="55"/>
      <c r="Q16" s="55"/>
      <c r="R16" s="106"/>
      <c r="S16" s="169">
        <f t="shared" si="0"/>
        <v>0</v>
      </c>
      <c r="T16" s="162" t="str">
        <f>IF(ISBLANK(Résultats!D22),"Joueur 15",Résultats!D22)</f>
        <v>Joueur 15</v>
      </c>
    </row>
    <row r="17" spans="7:20" x14ac:dyDescent="0.25">
      <c r="G17" s="56"/>
      <c r="H17" s="56"/>
      <c r="I17" s="56"/>
      <c r="J17" s="151"/>
      <c r="K17" s="107"/>
      <c r="L17" s="56"/>
      <c r="M17" s="56"/>
      <c r="N17" s="151"/>
      <c r="O17" s="107"/>
      <c r="P17" s="56"/>
      <c r="Q17" s="56"/>
      <c r="R17" s="108"/>
      <c r="S17" s="170">
        <f t="shared" si="0"/>
        <v>0</v>
      </c>
      <c r="T17" s="164" t="str">
        <f>IF(ISBLANK(Résultats!D23),"Joueur 16",Résultats!D23)</f>
        <v>Joueur 16</v>
      </c>
    </row>
    <row r="18" spans="7:20" x14ac:dyDescent="0.25">
      <c r="G18" s="53"/>
      <c r="H18" s="53"/>
      <c r="I18" s="53"/>
      <c r="J18" s="148"/>
      <c r="K18" s="101"/>
      <c r="L18" s="53"/>
      <c r="M18" s="53"/>
      <c r="N18" s="148"/>
      <c r="O18" s="101"/>
      <c r="P18" s="53"/>
      <c r="Q18" s="53"/>
      <c r="R18" s="102"/>
      <c r="S18" s="167">
        <f t="shared" si="0"/>
        <v>0</v>
      </c>
      <c r="T18" s="57" t="str">
        <f>IF(ISBLANK(Résultats!D24),"Joueur 17",Résultats!D24)</f>
        <v>Joueur 17</v>
      </c>
    </row>
    <row r="19" spans="7:20" x14ac:dyDescent="0.25">
      <c r="G19" s="54"/>
      <c r="H19" s="54"/>
      <c r="I19" s="54"/>
      <c r="J19" s="149"/>
      <c r="K19" s="103"/>
      <c r="L19" s="54"/>
      <c r="M19" s="54"/>
      <c r="N19" s="149"/>
      <c r="O19" s="103"/>
      <c r="P19" s="54"/>
      <c r="Q19" s="54"/>
      <c r="R19" s="104"/>
      <c r="S19" s="168">
        <f t="shared" si="0"/>
        <v>0</v>
      </c>
      <c r="T19" s="160" t="str">
        <f>IF(ISBLANK(Résultats!D25),"Joueur 18",Résultats!D25)</f>
        <v>Joueur 18</v>
      </c>
    </row>
    <row r="20" spans="7:20" x14ac:dyDescent="0.25">
      <c r="G20" s="55"/>
      <c r="H20" s="55"/>
      <c r="I20" s="55"/>
      <c r="J20" s="150"/>
      <c r="K20" s="105"/>
      <c r="L20" s="55"/>
      <c r="M20" s="55"/>
      <c r="N20" s="150"/>
      <c r="O20" s="105"/>
      <c r="P20" s="55"/>
      <c r="Q20" s="55"/>
      <c r="R20" s="106"/>
      <c r="S20" s="169">
        <f t="shared" si="0"/>
        <v>0</v>
      </c>
      <c r="T20" s="162" t="str">
        <f>IF(ISBLANK(Résultats!D26),"Joueur 19",Résultats!D26)</f>
        <v>Joueur 19</v>
      </c>
    </row>
    <row r="21" spans="7:20" ht="15.75" thickBot="1" x14ac:dyDescent="0.3">
      <c r="G21" s="56"/>
      <c r="H21" s="56"/>
      <c r="I21" s="56"/>
      <c r="J21" s="151"/>
      <c r="K21" s="109"/>
      <c r="L21" s="111"/>
      <c r="M21" s="111"/>
      <c r="N21" s="152"/>
      <c r="O21" s="109"/>
      <c r="P21" s="111"/>
      <c r="Q21" s="111"/>
      <c r="R21" s="110"/>
      <c r="S21" s="171">
        <f t="shared" si="0"/>
        <v>0</v>
      </c>
      <c r="T21" s="164" t="str">
        <f>IF(ISBLANK(Résultats!D27),"Joueur 20",Résultats!D27)</f>
        <v>Joueur 20</v>
      </c>
    </row>
    <row r="22" spans="7:20" x14ac:dyDescent="0.25">
      <c r="G22" s="70" t="s">
        <v>20</v>
      </c>
      <c r="H22" s="70"/>
      <c r="I22" s="70"/>
      <c r="J22" s="70"/>
    </row>
  </sheetData>
  <sheetProtection algorithmName="SHA-512" hashValue="4BOZNHTlF16zYg7soCd5B/V1laWwBz5nqACvg6aNK5PUN8maRJl8b4KJ0er5FQuKOpEHdh8reIeVJjBrDH8LKw==" saltValue="aFz0BgfpSoNzUFXUt7pl6w==" spinCount="100000" sheet="1" objects="1" scenarios="1"/>
  <mergeCells count="3">
    <mergeCell ref="O1:R1"/>
    <mergeCell ref="G1:J1"/>
    <mergeCell ref="K1:N1"/>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H1:U22"/>
  <sheetViews>
    <sheetView workbookViewId="0">
      <selection activeCell="T1" sqref="T1:T21"/>
    </sheetView>
  </sheetViews>
  <sheetFormatPr baseColWidth="10" defaultColWidth="10.7109375" defaultRowHeight="15" x14ac:dyDescent="0.25"/>
  <cols>
    <col min="4" max="4" width="5.85546875" customWidth="1"/>
    <col min="5" max="5" width="8.140625" customWidth="1"/>
    <col min="6" max="6" width="9" customWidth="1"/>
    <col min="8" max="19" width="5.5703125" customWidth="1"/>
  </cols>
  <sheetData>
    <row r="1" spans="8:21" ht="72.75" customHeight="1" x14ac:dyDescent="0.25">
      <c r="H1" s="227" t="s">
        <v>30</v>
      </c>
      <c r="I1" s="228"/>
      <c r="J1" s="228"/>
      <c r="K1" s="229"/>
      <c r="L1" s="227" t="s">
        <v>27</v>
      </c>
      <c r="M1" s="228"/>
      <c r="N1" s="228"/>
      <c r="O1" s="229"/>
      <c r="P1" s="227" t="s">
        <v>28</v>
      </c>
      <c r="Q1" s="228"/>
      <c r="R1" s="228"/>
      <c r="S1" s="229"/>
      <c r="T1" s="166" t="s">
        <v>29</v>
      </c>
      <c r="U1" s="57"/>
    </row>
    <row r="2" spans="8:21" x14ac:dyDescent="0.25">
      <c r="H2" s="101"/>
      <c r="I2" s="97"/>
      <c r="J2" s="53"/>
      <c r="K2" s="102"/>
      <c r="L2" s="101"/>
      <c r="M2" s="97"/>
      <c r="N2" s="53"/>
      <c r="O2" s="102"/>
      <c r="P2" s="101"/>
      <c r="Q2" s="97"/>
      <c r="R2" s="53"/>
      <c r="S2" s="158"/>
      <c r="T2" s="172">
        <f>MAX(H2+I2+J2+K2,L2+M2+N2+O2,P2+Q2+R2+S2)</f>
        <v>0</v>
      </c>
      <c r="U2" s="53" t="str">
        <f>IF(ISBLANK(Résultats!D8),"Joueur 1",Résultats!D8)</f>
        <v>Joueur 1</v>
      </c>
    </row>
    <row r="3" spans="8:21" x14ac:dyDescent="0.25">
      <c r="H3" s="103"/>
      <c r="I3" s="98"/>
      <c r="J3" s="54"/>
      <c r="K3" s="104"/>
      <c r="L3" s="103"/>
      <c r="M3" s="98"/>
      <c r="N3" s="54"/>
      <c r="O3" s="104"/>
      <c r="P3" s="103"/>
      <c r="Q3" s="98"/>
      <c r="R3" s="54"/>
      <c r="S3" s="159"/>
      <c r="T3" s="173">
        <f t="shared" ref="T3:T21" si="0">MAX(H3+I3+J3+K3,L3+M3+N3+O3,P3+Q3+R3+S3)</f>
        <v>0</v>
      </c>
      <c r="U3" s="54" t="str">
        <f>IF(ISBLANK(Résultats!D9),"Joueur 2",Résultats!D9)</f>
        <v>Joueur 2</v>
      </c>
    </row>
    <row r="4" spans="8:21" x14ac:dyDescent="0.25">
      <c r="H4" s="105"/>
      <c r="I4" s="99"/>
      <c r="J4" s="55"/>
      <c r="K4" s="106"/>
      <c r="L4" s="105"/>
      <c r="M4" s="99"/>
      <c r="N4" s="55"/>
      <c r="O4" s="106"/>
      <c r="P4" s="105"/>
      <c r="Q4" s="99"/>
      <c r="R4" s="55"/>
      <c r="S4" s="161"/>
      <c r="T4" s="174">
        <f t="shared" si="0"/>
        <v>0</v>
      </c>
      <c r="U4" s="55" t="str">
        <f>IF(ISBLANK(Résultats!D10),"Joueur 3",Résultats!D10)</f>
        <v>Joueur 3</v>
      </c>
    </row>
    <row r="5" spans="8:21" x14ac:dyDescent="0.25">
      <c r="H5" s="107"/>
      <c r="I5" s="100"/>
      <c r="J5" s="56"/>
      <c r="K5" s="108"/>
      <c r="L5" s="107"/>
      <c r="M5" s="100"/>
      <c r="N5" s="56"/>
      <c r="O5" s="108"/>
      <c r="P5" s="107"/>
      <c r="Q5" s="100"/>
      <c r="R5" s="56"/>
      <c r="S5" s="163"/>
      <c r="T5" s="175">
        <f t="shared" si="0"/>
        <v>0</v>
      </c>
      <c r="U5" s="56" t="str">
        <f>IF(ISBLANK(Résultats!D11),"Joueur 4",Résultats!D11)</f>
        <v>Joueur 4</v>
      </c>
    </row>
    <row r="6" spans="8:21" x14ac:dyDescent="0.25">
      <c r="H6" s="101"/>
      <c r="I6" s="97"/>
      <c r="J6" s="53"/>
      <c r="K6" s="102"/>
      <c r="L6" s="101"/>
      <c r="M6" s="97"/>
      <c r="N6" s="53"/>
      <c r="O6" s="102"/>
      <c r="P6" s="101"/>
      <c r="Q6" s="97"/>
      <c r="R6" s="53"/>
      <c r="S6" s="158"/>
      <c r="T6" s="172">
        <f t="shared" si="0"/>
        <v>0</v>
      </c>
      <c r="U6" s="53" t="str">
        <f>IF(ISBLANK(Résultats!D12),"Joueur 5",Résultats!D12)</f>
        <v>Joueur 5</v>
      </c>
    </row>
    <row r="7" spans="8:21" x14ac:dyDescent="0.25">
      <c r="H7" s="103"/>
      <c r="I7" s="98"/>
      <c r="J7" s="54"/>
      <c r="K7" s="104"/>
      <c r="L7" s="103"/>
      <c r="M7" s="98"/>
      <c r="N7" s="54"/>
      <c r="O7" s="104"/>
      <c r="P7" s="103"/>
      <c r="Q7" s="98"/>
      <c r="R7" s="54"/>
      <c r="S7" s="159"/>
      <c r="T7" s="173">
        <f t="shared" si="0"/>
        <v>0</v>
      </c>
      <c r="U7" s="54" t="str">
        <f>IF(ISBLANK(Résultats!D13),"Joueur 6",Résultats!D13)</f>
        <v>Joueur 6</v>
      </c>
    </row>
    <row r="8" spans="8:21" x14ac:dyDescent="0.25">
      <c r="H8" s="105"/>
      <c r="I8" s="99"/>
      <c r="J8" s="55"/>
      <c r="K8" s="106"/>
      <c r="L8" s="105"/>
      <c r="M8" s="99"/>
      <c r="N8" s="55"/>
      <c r="O8" s="106"/>
      <c r="P8" s="105"/>
      <c r="Q8" s="99"/>
      <c r="R8" s="55"/>
      <c r="S8" s="161"/>
      <c r="T8" s="174">
        <f t="shared" si="0"/>
        <v>0</v>
      </c>
      <c r="U8" s="55" t="str">
        <f>IF(ISBLANK(Résultats!D14),"Joueur 7",Résultats!D14)</f>
        <v>Joueur 7</v>
      </c>
    </row>
    <row r="9" spans="8:21" x14ac:dyDescent="0.25">
      <c r="H9" s="107"/>
      <c r="I9" s="100"/>
      <c r="J9" s="56"/>
      <c r="K9" s="108"/>
      <c r="L9" s="107"/>
      <c r="M9" s="100"/>
      <c r="N9" s="56"/>
      <c r="O9" s="108"/>
      <c r="P9" s="107"/>
      <c r="Q9" s="100"/>
      <c r="R9" s="56"/>
      <c r="S9" s="163"/>
      <c r="T9" s="175">
        <f t="shared" si="0"/>
        <v>0</v>
      </c>
      <c r="U9" s="56" t="str">
        <f>IF(ISBLANK(Résultats!D15),"Joueur 8",Résultats!D15)</f>
        <v>Joueur 8</v>
      </c>
    </row>
    <row r="10" spans="8:21" x14ac:dyDescent="0.25">
      <c r="H10" s="101"/>
      <c r="I10" s="97"/>
      <c r="J10" s="53"/>
      <c r="K10" s="102"/>
      <c r="L10" s="101"/>
      <c r="M10" s="97"/>
      <c r="N10" s="53"/>
      <c r="O10" s="102"/>
      <c r="P10" s="101"/>
      <c r="Q10" s="97"/>
      <c r="R10" s="53"/>
      <c r="S10" s="158"/>
      <c r="T10" s="172">
        <f t="shared" si="0"/>
        <v>0</v>
      </c>
      <c r="U10" s="53" t="str">
        <f>IF(ISBLANK(Résultats!D16),"Joueur 9",Résultats!D16)</f>
        <v>Joueur 9</v>
      </c>
    </row>
    <row r="11" spans="8:21" x14ac:dyDescent="0.25">
      <c r="H11" s="103"/>
      <c r="I11" s="98"/>
      <c r="J11" s="54"/>
      <c r="K11" s="104"/>
      <c r="L11" s="103"/>
      <c r="M11" s="98"/>
      <c r="N11" s="54"/>
      <c r="O11" s="104"/>
      <c r="P11" s="103"/>
      <c r="Q11" s="98"/>
      <c r="R11" s="54"/>
      <c r="S11" s="159"/>
      <c r="T11" s="173">
        <f t="shared" si="0"/>
        <v>0</v>
      </c>
      <c r="U11" s="54" t="str">
        <f>IF(ISBLANK(Résultats!D17),"Joueur 10",Résultats!D17)</f>
        <v>Joueur 10</v>
      </c>
    </row>
    <row r="12" spans="8:21" x14ac:dyDescent="0.25">
      <c r="H12" s="105"/>
      <c r="I12" s="99"/>
      <c r="J12" s="55"/>
      <c r="K12" s="106"/>
      <c r="L12" s="105"/>
      <c r="M12" s="99"/>
      <c r="N12" s="55"/>
      <c r="O12" s="106"/>
      <c r="P12" s="105"/>
      <c r="Q12" s="99"/>
      <c r="R12" s="55"/>
      <c r="S12" s="161"/>
      <c r="T12" s="174">
        <f t="shared" si="0"/>
        <v>0</v>
      </c>
      <c r="U12" s="55" t="str">
        <f>IF(ISBLANK(Résultats!D18),"Joueur 11",Résultats!D18)</f>
        <v>Joueur 11</v>
      </c>
    </row>
    <row r="13" spans="8:21" x14ac:dyDescent="0.25">
      <c r="H13" s="107"/>
      <c r="I13" s="100"/>
      <c r="J13" s="56"/>
      <c r="K13" s="108"/>
      <c r="L13" s="107"/>
      <c r="M13" s="100"/>
      <c r="N13" s="56"/>
      <c r="O13" s="108"/>
      <c r="P13" s="107"/>
      <c r="Q13" s="100"/>
      <c r="R13" s="56"/>
      <c r="S13" s="163"/>
      <c r="T13" s="175">
        <f t="shared" si="0"/>
        <v>0</v>
      </c>
      <c r="U13" s="56" t="str">
        <f>IF(ISBLANK(Résultats!D19),"Joueur 12",Résultats!D19)</f>
        <v>Joueur 12</v>
      </c>
    </row>
    <row r="14" spans="8:21" x14ac:dyDescent="0.25">
      <c r="H14" s="101"/>
      <c r="I14" s="97"/>
      <c r="J14" s="53"/>
      <c r="K14" s="102"/>
      <c r="L14" s="101"/>
      <c r="M14" s="97"/>
      <c r="N14" s="53"/>
      <c r="O14" s="102"/>
      <c r="P14" s="101"/>
      <c r="Q14" s="97"/>
      <c r="R14" s="53"/>
      <c r="S14" s="158"/>
      <c r="T14" s="172">
        <f t="shared" si="0"/>
        <v>0</v>
      </c>
      <c r="U14" s="53" t="str">
        <f>IF(ISBLANK(Résultats!D20),"Joueur 13",Résultats!D20)</f>
        <v>Joueur 13</v>
      </c>
    </row>
    <row r="15" spans="8:21" x14ac:dyDescent="0.25">
      <c r="H15" s="103"/>
      <c r="I15" s="98"/>
      <c r="J15" s="54"/>
      <c r="K15" s="104"/>
      <c r="L15" s="103"/>
      <c r="M15" s="98"/>
      <c r="N15" s="54"/>
      <c r="O15" s="104"/>
      <c r="P15" s="103"/>
      <c r="Q15" s="98"/>
      <c r="R15" s="54"/>
      <c r="S15" s="159"/>
      <c r="T15" s="173">
        <f t="shared" si="0"/>
        <v>0</v>
      </c>
      <c r="U15" s="54" t="str">
        <f>IF(ISBLANK(Résultats!D21),"Joueur 14",Résultats!D21)</f>
        <v>Joueur 14</v>
      </c>
    </row>
    <row r="16" spans="8:21" x14ac:dyDescent="0.25">
      <c r="H16" s="105"/>
      <c r="I16" s="99"/>
      <c r="J16" s="55"/>
      <c r="K16" s="106"/>
      <c r="L16" s="105"/>
      <c r="M16" s="99"/>
      <c r="N16" s="55"/>
      <c r="O16" s="106"/>
      <c r="P16" s="105"/>
      <c r="Q16" s="99"/>
      <c r="R16" s="55"/>
      <c r="S16" s="161"/>
      <c r="T16" s="174">
        <f t="shared" si="0"/>
        <v>0</v>
      </c>
      <c r="U16" s="55" t="str">
        <f>IF(ISBLANK(Résultats!D22),"Joueur 15",Résultats!D22)</f>
        <v>Joueur 15</v>
      </c>
    </row>
    <row r="17" spans="8:21" x14ac:dyDescent="0.25">
      <c r="H17" s="107"/>
      <c r="I17" s="100"/>
      <c r="J17" s="56"/>
      <c r="K17" s="108"/>
      <c r="L17" s="107"/>
      <c r="M17" s="100"/>
      <c r="N17" s="56"/>
      <c r="O17" s="108"/>
      <c r="P17" s="107"/>
      <c r="Q17" s="100"/>
      <c r="R17" s="56"/>
      <c r="S17" s="163"/>
      <c r="T17" s="175">
        <f t="shared" si="0"/>
        <v>0</v>
      </c>
      <c r="U17" s="56" t="str">
        <f>IF(ISBLANK(Résultats!D23),"Joueur 16",Résultats!D23)</f>
        <v>Joueur 16</v>
      </c>
    </row>
    <row r="18" spans="8:21" x14ac:dyDescent="0.25">
      <c r="H18" s="101"/>
      <c r="I18" s="97"/>
      <c r="J18" s="53"/>
      <c r="K18" s="102"/>
      <c r="L18" s="101"/>
      <c r="M18" s="97"/>
      <c r="N18" s="53"/>
      <c r="O18" s="102"/>
      <c r="P18" s="101"/>
      <c r="Q18" s="97"/>
      <c r="R18" s="53"/>
      <c r="S18" s="158"/>
      <c r="T18" s="172">
        <f t="shared" si="0"/>
        <v>0</v>
      </c>
      <c r="U18" s="53" t="str">
        <f>IF(ISBLANK(Résultats!D24),"Joueur 17",Résultats!D24)</f>
        <v>Joueur 17</v>
      </c>
    </row>
    <row r="19" spans="8:21" x14ac:dyDescent="0.25">
      <c r="H19" s="103"/>
      <c r="I19" s="98"/>
      <c r="J19" s="54"/>
      <c r="K19" s="104"/>
      <c r="L19" s="103"/>
      <c r="M19" s="98"/>
      <c r="N19" s="54"/>
      <c r="O19" s="104"/>
      <c r="P19" s="103"/>
      <c r="Q19" s="98"/>
      <c r="R19" s="54"/>
      <c r="S19" s="159"/>
      <c r="T19" s="173">
        <f t="shared" si="0"/>
        <v>0</v>
      </c>
      <c r="U19" s="54" t="str">
        <f>IF(ISBLANK(Résultats!D25),"Joueur 18",Résultats!D25)</f>
        <v>Joueur 18</v>
      </c>
    </row>
    <row r="20" spans="8:21" x14ac:dyDescent="0.25">
      <c r="H20" s="105"/>
      <c r="I20" s="99"/>
      <c r="J20" s="55"/>
      <c r="K20" s="106"/>
      <c r="L20" s="105"/>
      <c r="M20" s="99"/>
      <c r="N20" s="55"/>
      <c r="O20" s="106"/>
      <c r="P20" s="105"/>
      <c r="Q20" s="99"/>
      <c r="R20" s="55"/>
      <c r="S20" s="161"/>
      <c r="T20" s="174">
        <f t="shared" si="0"/>
        <v>0</v>
      </c>
      <c r="U20" s="55" t="str">
        <f>IF(ISBLANK(Résultats!D26),"Joueur 19",Résultats!D26)</f>
        <v>Joueur 19</v>
      </c>
    </row>
    <row r="21" spans="8:21" ht="15.75" thickBot="1" x14ac:dyDescent="0.3">
      <c r="H21" s="109"/>
      <c r="I21" s="147"/>
      <c r="J21" s="111"/>
      <c r="K21" s="110"/>
      <c r="L21" s="109"/>
      <c r="M21" s="147"/>
      <c r="N21" s="111"/>
      <c r="O21" s="110"/>
      <c r="P21" s="109"/>
      <c r="Q21" s="147"/>
      <c r="R21" s="111"/>
      <c r="S21" s="165"/>
      <c r="T21" s="176">
        <f t="shared" si="0"/>
        <v>0</v>
      </c>
      <c r="U21" s="56" t="str">
        <f>IF(ISBLANK(Résultats!D27),"Joueur 20",Résultats!D27)</f>
        <v>Joueur 20</v>
      </c>
    </row>
    <row r="22" spans="8:21" x14ac:dyDescent="0.25">
      <c r="H22" s="70" t="s">
        <v>20</v>
      </c>
      <c r="I22" s="70"/>
      <c r="J22" s="70"/>
      <c r="K22" s="70"/>
    </row>
  </sheetData>
  <sheetProtection algorithmName="SHA-512" hashValue="E0kiSzeZ7VSQvdvySye2DAFivV8ybBeD7WozTaki1UfZN+1BdrmmnbZ9+6PnbjR73QlqoG3+F1lxG5fkqnszeg==" saltValue="bOyhUc1nodEJcrSquA1FTA==" spinCount="100000" sheet="1" objects="1" scenarios="1"/>
  <mergeCells count="3">
    <mergeCell ref="H1:K1"/>
    <mergeCell ref="L1:O1"/>
    <mergeCell ref="P1:S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H1:U22"/>
  <sheetViews>
    <sheetView workbookViewId="0">
      <selection activeCell="T1" sqref="T1:T21"/>
    </sheetView>
  </sheetViews>
  <sheetFormatPr baseColWidth="10" defaultColWidth="10.7109375" defaultRowHeight="15" x14ac:dyDescent="0.25"/>
  <cols>
    <col min="4" max="4" width="5.85546875" customWidth="1"/>
    <col min="5" max="5" width="8.140625" customWidth="1"/>
    <col min="6" max="6" width="9" customWidth="1"/>
    <col min="8" max="19" width="5.5703125" customWidth="1"/>
  </cols>
  <sheetData>
    <row r="1" spans="8:21" ht="72.75" customHeight="1" x14ac:dyDescent="0.25">
      <c r="H1" s="227" t="s">
        <v>26</v>
      </c>
      <c r="I1" s="228"/>
      <c r="J1" s="228"/>
      <c r="K1" s="229"/>
      <c r="L1" s="227" t="s">
        <v>27</v>
      </c>
      <c r="M1" s="228"/>
      <c r="N1" s="228"/>
      <c r="O1" s="229"/>
      <c r="P1" s="227" t="s">
        <v>28</v>
      </c>
      <c r="Q1" s="228"/>
      <c r="R1" s="228"/>
      <c r="S1" s="229"/>
      <c r="T1" s="166" t="s">
        <v>29</v>
      </c>
      <c r="U1" s="57"/>
    </row>
    <row r="2" spans="8:21" x14ac:dyDescent="0.25">
      <c r="H2" s="101"/>
      <c r="I2" s="97"/>
      <c r="J2" s="53"/>
      <c r="K2" s="102"/>
      <c r="L2" s="101"/>
      <c r="M2" s="97"/>
      <c r="N2" s="53"/>
      <c r="O2" s="102"/>
      <c r="P2" s="101"/>
      <c r="Q2" s="97"/>
      <c r="R2" s="53"/>
      <c r="S2" s="158"/>
      <c r="T2" s="172">
        <f>MAX(H2+I2+J2+K2,L2+M2+N2+O2,P2+Q2+R2+S2)</f>
        <v>0</v>
      </c>
      <c r="U2" s="53" t="str">
        <f>IF(ISBLANK(Résultats!D8),"Joueur 1",Résultats!D8)</f>
        <v>Joueur 1</v>
      </c>
    </row>
    <row r="3" spans="8:21" x14ac:dyDescent="0.25">
      <c r="H3" s="103"/>
      <c r="I3" s="98"/>
      <c r="J3" s="54"/>
      <c r="K3" s="104"/>
      <c r="L3" s="103"/>
      <c r="M3" s="98"/>
      <c r="N3" s="54"/>
      <c r="O3" s="104"/>
      <c r="P3" s="103"/>
      <c r="Q3" s="98"/>
      <c r="R3" s="54"/>
      <c r="S3" s="159"/>
      <c r="T3" s="173">
        <f t="shared" ref="T3:T21" si="0">MAX(H3+I3+J3+K3,L3+M3+N3+O3,P3+Q3+R3+S3)</f>
        <v>0</v>
      </c>
      <c r="U3" s="54" t="str">
        <f>IF(ISBLANK(Résultats!D9),"Joueur 2",Résultats!D9)</f>
        <v>Joueur 2</v>
      </c>
    </row>
    <row r="4" spans="8:21" x14ac:dyDescent="0.25">
      <c r="H4" s="105"/>
      <c r="I4" s="99"/>
      <c r="J4" s="55"/>
      <c r="K4" s="106"/>
      <c r="L4" s="105"/>
      <c r="M4" s="99"/>
      <c r="N4" s="55"/>
      <c r="O4" s="106"/>
      <c r="P4" s="105"/>
      <c r="Q4" s="99"/>
      <c r="R4" s="55"/>
      <c r="S4" s="161"/>
      <c r="T4" s="174">
        <f t="shared" si="0"/>
        <v>0</v>
      </c>
      <c r="U4" s="55" t="str">
        <f>IF(ISBLANK(Résultats!D10),"Joueur 3",Résultats!D10)</f>
        <v>Joueur 3</v>
      </c>
    </row>
    <row r="5" spans="8:21" x14ac:dyDescent="0.25">
      <c r="H5" s="107"/>
      <c r="I5" s="100"/>
      <c r="J5" s="56"/>
      <c r="K5" s="108"/>
      <c r="L5" s="107"/>
      <c r="M5" s="100"/>
      <c r="N5" s="56"/>
      <c r="O5" s="108"/>
      <c r="P5" s="107"/>
      <c r="Q5" s="100"/>
      <c r="R5" s="56"/>
      <c r="S5" s="163"/>
      <c r="T5" s="175">
        <f t="shared" si="0"/>
        <v>0</v>
      </c>
      <c r="U5" s="56" t="str">
        <f>IF(ISBLANK(Résultats!D11),"Joueur 4",Résultats!D11)</f>
        <v>Joueur 4</v>
      </c>
    </row>
    <row r="6" spans="8:21" x14ac:dyDescent="0.25">
      <c r="H6" s="101"/>
      <c r="I6" s="97"/>
      <c r="J6" s="53"/>
      <c r="K6" s="102"/>
      <c r="L6" s="101"/>
      <c r="M6" s="97"/>
      <c r="N6" s="53"/>
      <c r="O6" s="102"/>
      <c r="P6" s="101"/>
      <c r="Q6" s="97"/>
      <c r="R6" s="53"/>
      <c r="S6" s="158"/>
      <c r="T6" s="172">
        <f t="shared" si="0"/>
        <v>0</v>
      </c>
      <c r="U6" s="53" t="str">
        <f>IF(ISBLANK(Résultats!D12),"Joueur 5",Résultats!D12)</f>
        <v>Joueur 5</v>
      </c>
    </row>
    <row r="7" spans="8:21" x14ac:dyDescent="0.25">
      <c r="H7" s="103"/>
      <c r="I7" s="98"/>
      <c r="J7" s="54"/>
      <c r="K7" s="104"/>
      <c r="L7" s="103"/>
      <c r="M7" s="98"/>
      <c r="N7" s="54"/>
      <c r="O7" s="104"/>
      <c r="P7" s="103"/>
      <c r="Q7" s="98"/>
      <c r="R7" s="54"/>
      <c r="S7" s="159"/>
      <c r="T7" s="173">
        <f t="shared" si="0"/>
        <v>0</v>
      </c>
      <c r="U7" s="54" t="str">
        <f>IF(ISBLANK(Résultats!D13),"Joueur 6",Résultats!D13)</f>
        <v>Joueur 6</v>
      </c>
    </row>
    <row r="8" spans="8:21" x14ac:dyDescent="0.25">
      <c r="H8" s="105"/>
      <c r="I8" s="99"/>
      <c r="J8" s="55"/>
      <c r="K8" s="106"/>
      <c r="L8" s="105"/>
      <c r="M8" s="99"/>
      <c r="N8" s="55"/>
      <c r="O8" s="106"/>
      <c r="P8" s="105"/>
      <c r="Q8" s="99"/>
      <c r="R8" s="55"/>
      <c r="S8" s="161"/>
      <c r="T8" s="174">
        <f t="shared" si="0"/>
        <v>0</v>
      </c>
      <c r="U8" s="55" t="str">
        <f>IF(ISBLANK(Résultats!D14),"Joueur 7",Résultats!D14)</f>
        <v>Joueur 7</v>
      </c>
    </row>
    <row r="9" spans="8:21" x14ac:dyDescent="0.25">
      <c r="H9" s="107"/>
      <c r="I9" s="100"/>
      <c r="J9" s="56"/>
      <c r="K9" s="108"/>
      <c r="L9" s="107"/>
      <c r="M9" s="100"/>
      <c r="N9" s="56"/>
      <c r="O9" s="108"/>
      <c r="P9" s="107"/>
      <c r="Q9" s="100"/>
      <c r="R9" s="56"/>
      <c r="S9" s="163"/>
      <c r="T9" s="175">
        <f t="shared" si="0"/>
        <v>0</v>
      </c>
      <c r="U9" s="56" t="str">
        <f>IF(ISBLANK(Résultats!D15),"Joueur 8",Résultats!D15)</f>
        <v>Joueur 8</v>
      </c>
    </row>
    <row r="10" spans="8:21" x14ac:dyDescent="0.25">
      <c r="H10" s="101"/>
      <c r="I10" s="97"/>
      <c r="J10" s="53"/>
      <c r="K10" s="102"/>
      <c r="L10" s="101"/>
      <c r="M10" s="97"/>
      <c r="N10" s="53"/>
      <c r="O10" s="102"/>
      <c r="P10" s="101"/>
      <c r="Q10" s="97"/>
      <c r="R10" s="53"/>
      <c r="S10" s="158"/>
      <c r="T10" s="172">
        <f t="shared" si="0"/>
        <v>0</v>
      </c>
      <c r="U10" s="53" t="str">
        <f>IF(ISBLANK(Résultats!D16),"Joueur 9",Résultats!D16)</f>
        <v>Joueur 9</v>
      </c>
    </row>
    <row r="11" spans="8:21" x14ac:dyDescent="0.25">
      <c r="H11" s="103"/>
      <c r="I11" s="98"/>
      <c r="J11" s="54"/>
      <c r="K11" s="104"/>
      <c r="L11" s="103"/>
      <c r="M11" s="98"/>
      <c r="N11" s="54"/>
      <c r="O11" s="104"/>
      <c r="P11" s="103"/>
      <c r="Q11" s="98"/>
      <c r="R11" s="54"/>
      <c r="S11" s="159"/>
      <c r="T11" s="173">
        <f t="shared" si="0"/>
        <v>0</v>
      </c>
      <c r="U11" s="54" t="str">
        <f>IF(ISBLANK(Résultats!D17),"Joueur 10",Résultats!D17)</f>
        <v>Joueur 10</v>
      </c>
    </row>
    <row r="12" spans="8:21" x14ac:dyDescent="0.25">
      <c r="H12" s="105"/>
      <c r="I12" s="99"/>
      <c r="J12" s="55"/>
      <c r="K12" s="106"/>
      <c r="L12" s="105"/>
      <c r="M12" s="99"/>
      <c r="N12" s="55"/>
      <c r="O12" s="106"/>
      <c r="P12" s="105"/>
      <c r="Q12" s="99"/>
      <c r="R12" s="55"/>
      <c r="S12" s="161"/>
      <c r="T12" s="174">
        <f t="shared" si="0"/>
        <v>0</v>
      </c>
      <c r="U12" s="55" t="str">
        <f>IF(ISBLANK(Résultats!D18),"Joueur 11",Résultats!D18)</f>
        <v>Joueur 11</v>
      </c>
    </row>
    <row r="13" spans="8:21" x14ac:dyDescent="0.25">
      <c r="H13" s="107"/>
      <c r="I13" s="100"/>
      <c r="J13" s="56"/>
      <c r="K13" s="108"/>
      <c r="L13" s="107"/>
      <c r="M13" s="100"/>
      <c r="N13" s="56"/>
      <c r="O13" s="108"/>
      <c r="P13" s="107"/>
      <c r="Q13" s="100"/>
      <c r="R13" s="56"/>
      <c r="S13" s="163"/>
      <c r="T13" s="175">
        <f t="shared" si="0"/>
        <v>0</v>
      </c>
      <c r="U13" s="56" t="str">
        <f>IF(ISBLANK(Résultats!D19),"Joueur 12",Résultats!D19)</f>
        <v>Joueur 12</v>
      </c>
    </row>
    <row r="14" spans="8:21" x14ac:dyDescent="0.25">
      <c r="H14" s="101"/>
      <c r="I14" s="97"/>
      <c r="J14" s="53"/>
      <c r="K14" s="102"/>
      <c r="L14" s="101"/>
      <c r="M14" s="97"/>
      <c r="N14" s="53"/>
      <c r="O14" s="102"/>
      <c r="P14" s="101"/>
      <c r="Q14" s="97"/>
      <c r="R14" s="53"/>
      <c r="S14" s="158"/>
      <c r="T14" s="172">
        <f t="shared" si="0"/>
        <v>0</v>
      </c>
      <c r="U14" s="53" t="str">
        <f>IF(ISBLANK(Résultats!D20),"Joueur 13",Résultats!D20)</f>
        <v>Joueur 13</v>
      </c>
    </row>
    <row r="15" spans="8:21" x14ac:dyDescent="0.25">
      <c r="H15" s="103"/>
      <c r="I15" s="98"/>
      <c r="J15" s="54"/>
      <c r="K15" s="104"/>
      <c r="L15" s="103"/>
      <c r="M15" s="98"/>
      <c r="N15" s="54"/>
      <c r="O15" s="104"/>
      <c r="P15" s="103"/>
      <c r="Q15" s="98"/>
      <c r="R15" s="54"/>
      <c r="S15" s="159"/>
      <c r="T15" s="173">
        <f t="shared" si="0"/>
        <v>0</v>
      </c>
      <c r="U15" s="54" t="str">
        <f>IF(ISBLANK(Résultats!D21),"Joueur 14",Résultats!D21)</f>
        <v>Joueur 14</v>
      </c>
    </row>
    <row r="16" spans="8:21" x14ac:dyDescent="0.25">
      <c r="H16" s="105"/>
      <c r="I16" s="99"/>
      <c r="J16" s="55"/>
      <c r="K16" s="106"/>
      <c r="L16" s="105"/>
      <c r="M16" s="99"/>
      <c r="N16" s="55"/>
      <c r="O16" s="106"/>
      <c r="P16" s="105"/>
      <c r="Q16" s="99"/>
      <c r="R16" s="55"/>
      <c r="S16" s="161"/>
      <c r="T16" s="174">
        <f t="shared" si="0"/>
        <v>0</v>
      </c>
      <c r="U16" s="55" t="str">
        <f>IF(ISBLANK(Résultats!D22),"Joueur 15",Résultats!D22)</f>
        <v>Joueur 15</v>
      </c>
    </row>
    <row r="17" spans="8:21" x14ac:dyDescent="0.25">
      <c r="H17" s="107"/>
      <c r="I17" s="100"/>
      <c r="J17" s="56"/>
      <c r="K17" s="108"/>
      <c r="L17" s="107"/>
      <c r="M17" s="100"/>
      <c r="N17" s="56"/>
      <c r="O17" s="108"/>
      <c r="P17" s="107"/>
      <c r="Q17" s="100"/>
      <c r="R17" s="56"/>
      <c r="S17" s="163"/>
      <c r="T17" s="175">
        <f t="shared" si="0"/>
        <v>0</v>
      </c>
      <c r="U17" s="56" t="str">
        <f>IF(ISBLANK(Résultats!D23),"Joueur 16",Résultats!D23)</f>
        <v>Joueur 16</v>
      </c>
    </row>
    <row r="18" spans="8:21" x14ac:dyDescent="0.25">
      <c r="H18" s="101"/>
      <c r="I18" s="97"/>
      <c r="J18" s="53"/>
      <c r="K18" s="102"/>
      <c r="L18" s="101"/>
      <c r="M18" s="97"/>
      <c r="N18" s="53"/>
      <c r="O18" s="102"/>
      <c r="P18" s="101"/>
      <c r="Q18" s="97"/>
      <c r="R18" s="53"/>
      <c r="S18" s="158"/>
      <c r="T18" s="172">
        <f t="shared" si="0"/>
        <v>0</v>
      </c>
      <c r="U18" s="53" t="str">
        <f>IF(ISBLANK(Résultats!D24),"Joueur 17",Résultats!D24)</f>
        <v>Joueur 17</v>
      </c>
    </row>
    <row r="19" spans="8:21" x14ac:dyDescent="0.25">
      <c r="H19" s="103"/>
      <c r="I19" s="98"/>
      <c r="J19" s="54"/>
      <c r="K19" s="104"/>
      <c r="L19" s="103"/>
      <c r="M19" s="98"/>
      <c r="N19" s="54"/>
      <c r="O19" s="104"/>
      <c r="P19" s="103"/>
      <c r="Q19" s="98"/>
      <c r="R19" s="54"/>
      <c r="S19" s="159"/>
      <c r="T19" s="173">
        <f t="shared" si="0"/>
        <v>0</v>
      </c>
      <c r="U19" s="54" t="str">
        <f>IF(ISBLANK(Résultats!D25),"Joueur 18",Résultats!D25)</f>
        <v>Joueur 18</v>
      </c>
    </row>
    <row r="20" spans="8:21" x14ac:dyDescent="0.25">
      <c r="H20" s="105"/>
      <c r="I20" s="99"/>
      <c r="J20" s="55"/>
      <c r="K20" s="106"/>
      <c r="L20" s="105"/>
      <c r="M20" s="99"/>
      <c r="N20" s="55"/>
      <c r="O20" s="106"/>
      <c r="P20" s="105"/>
      <c r="Q20" s="99"/>
      <c r="R20" s="55"/>
      <c r="S20" s="161"/>
      <c r="T20" s="174">
        <f t="shared" si="0"/>
        <v>0</v>
      </c>
      <c r="U20" s="55" t="str">
        <f>IF(ISBLANK(Résultats!D26),"Joueur 19",Résultats!D26)</f>
        <v>Joueur 19</v>
      </c>
    </row>
    <row r="21" spans="8:21" ht="15.75" thickBot="1" x14ac:dyDescent="0.3">
      <c r="H21" s="109"/>
      <c r="I21" s="147"/>
      <c r="J21" s="111"/>
      <c r="K21" s="110"/>
      <c r="L21" s="109"/>
      <c r="M21" s="147"/>
      <c r="N21" s="111"/>
      <c r="O21" s="110"/>
      <c r="P21" s="109"/>
      <c r="Q21" s="147"/>
      <c r="R21" s="111"/>
      <c r="S21" s="165"/>
      <c r="T21" s="176">
        <f t="shared" si="0"/>
        <v>0</v>
      </c>
      <c r="U21" s="56" t="str">
        <f>IF(ISBLANK(Résultats!D27),"Joueur 20",Résultats!D27)</f>
        <v>Joueur 20</v>
      </c>
    </row>
    <row r="22" spans="8:21" x14ac:dyDescent="0.25">
      <c r="H22" s="70" t="s">
        <v>20</v>
      </c>
      <c r="I22" s="70"/>
      <c r="J22" s="70"/>
      <c r="K22" s="70"/>
    </row>
  </sheetData>
  <sheetProtection algorithmName="SHA-512" hashValue="5X6PSgiYRPmRBfdaMy7wCjjDuuy+hVS/WA+TVPKicSWBioGqRDqRvgd4AvLIZYAq+D5LWSC99IQI967vqXqZag==" saltValue="VyVPsbVx0ENqroE+hX+IGw==" spinCount="100000" sheet="1" objects="1" scenarios="1"/>
  <mergeCells count="3">
    <mergeCell ref="H1:K1"/>
    <mergeCell ref="L1:O1"/>
    <mergeCell ref="P1:S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H1:U22"/>
  <sheetViews>
    <sheetView workbookViewId="0">
      <selection activeCell="T1" sqref="T1:T21"/>
    </sheetView>
  </sheetViews>
  <sheetFormatPr baseColWidth="10" defaultColWidth="10.7109375" defaultRowHeight="15" x14ac:dyDescent="0.25"/>
  <cols>
    <col min="4" max="4" width="5.85546875" customWidth="1"/>
    <col min="5" max="5" width="8.140625" customWidth="1"/>
    <col min="6" max="6" width="9" customWidth="1"/>
    <col min="8" max="19" width="5.5703125" customWidth="1"/>
  </cols>
  <sheetData>
    <row r="1" spans="8:21" ht="72.75" customHeight="1" x14ac:dyDescent="0.25">
      <c r="H1" s="227" t="s">
        <v>26</v>
      </c>
      <c r="I1" s="228"/>
      <c r="J1" s="228"/>
      <c r="K1" s="229"/>
      <c r="L1" s="227" t="s">
        <v>27</v>
      </c>
      <c r="M1" s="228"/>
      <c r="N1" s="228"/>
      <c r="O1" s="229"/>
      <c r="P1" s="227" t="s">
        <v>28</v>
      </c>
      <c r="Q1" s="228"/>
      <c r="R1" s="228"/>
      <c r="S1" s="229"/>
      <c r="T1" s="166" t="s">
        <v>29</v>
      </c>
      <c r="U1" s="57"/>
    </row>
    <row r="2" spans="8:21" x14ac:dyDescent="0.25">
      <c r="H2" s="101"/>
      <c r="I2" s="97"/>
      <c r="J2" s="53"/>
      <c r="K2" s="102"/>
      <c r="L2" s="101"/>
      <c r="M2" s="97"/>
      <c r="N2" s="53"/>
      <c r="O2" s="102"/>
      <c r="P2" s="101"/>
      <c r="Q2" s="97"/>
      <c r="R2" s="53"/>
      <c r="S2" s="158"/>
      <c r="T2" s="172">
        <f>MAX(H2+I2+J2+K2,L2+M2+N2+O2,P2+Q2+R2+S2)</f>
        <v>0</v>
      </c>
      <c r="U2" s="53" t="str">
        <f>IF(ISBLANK(Résultats!D8),"Joueur 1",Résultats!D8)</f>
        <v>Joueur 1</v>
      </c>
    </row>
    <row r="3" spans="8:21" x14ac:dyDescent="0.25">
      <c r="H3" s="103"/>
      <c r="I3" s="98"/>
      <c r="J3" s="54"/>
      <c r="K3" s="104"/>
      <c r="L3" s="103"/>
      <c r="M3" s="98"/>
      <c r="N3" s="54"/>
      <c r="O3" s="104"/>
      <c r="P3" s="103"/>
      <c r="Q3" s="98"/>
      <c r="R3" s="54"/>
      <c r="S3" s="159"/>
      <c r="T3" s="173">
        <f t="shared" ref="T3:T21" si="0">MAX(H3+I3+J3+K3,L3+M3+N3+O3,P3+Q3+R3+S3)</f>
        <v>0</v>
      </c>
      <c r="U3" s="54" t="str">
        <f>IF(ISBLANK(Résultats!D9),"Joueur 2",Résultats!D9)</f>
        <v>Joueur 2</v>
      </c>
    </row>
    <row r="4" spans="8:21" x14ac:dyDescent="0.25">
      <c r="H4" s="105"/>
      <c r="I4" s="99"/>
      <c r="J4" s="55"/>
      <c r="K4" s="106"/>
      <c r="L4" s="105"/>
      <c r="M4" s="99"/>
      <c r="N4" s="55"/>
      <c r="O4" s="106"/>
      <c r="P4" s="105"/>
      <c r="Q4" s="99"/>
      <c r="R4" s="55"/>
      <c r="S4" s="161"/>
      <c r="T4" s="174">
        <f t="shared" si="0"/>
        <v>0</v>
      </c>
      <c r="U4" s="55" t="str">
        <f>IF(ISBLANK(Résultats!D10),"Joueur 3",Résultats!D10)</f>
        <v>Joueur 3</v>
      </c>
    </row>
    <row r="5" spans="8:21" x14ac:dyDescent="0.25">
      <c r="H5" s="107"/>
      <c r="I5" s="100"/>
      <c r="J5" s="56"/>
      <c r="K5" s="108"/>
      <c r="L5" s="107"/>
      <c r="M5" s="100"/>
      <c r="N5" s="56"/>
      <c r="O5" s="108"/>
      <c r="P5" s="107"/>
      <c r="Q5" s="100"/>
      <c r="R5" s="56"/>
      <c r="S5" s="163"/>
      <c r="T5" s="175">
        <f t="shared" si="0"/>
        <v>0</v>
      </c>
      <c r="U5" s="56" t="str">
        <f>IF(ISBLANK(Résultats!D11),"Joueur 4",Résultats!D11)</f>
        <v>Joueur 4</v>
      </c>
    </row>
    <row r="6" spans="8:21" x14ac:dyDescent="0.25">
      <c r="H6" s="101"/>
      <c r="I6" s="97"/>
      <c r="J6" s="53"/>
      <c r="K6" s="102"/>
      <c r="L6" s="101"/>
      <c r="M6" s="97"/>
      <c r="N6" s="53"/>
      <c r="O6" s="102"/>
      <c r="P6" s="101"/>
      <c r="Q6" s="97"/>
      <c r="R6" s="53"/>
      <c r="S6" s="158"/>
      <c r="T6" s="172">
        <f t="shared" si="0"/>
        <v>0</v>
      </c>
      <c r="U6" s="53" t="str">
        <f>IF(ISBLANK(Résultats!D12),"Joueur 5",Résultats!D12)</f>
        <v>Joueur 5</v>
      </c>
    </row>
    <row r="7" spans="8:21" x14ac:dyDescent="0.25">
      <c r="H7" s="103"/>
      <c r="I7" s="98"/>
      <c r="J7" s="54"/>
      <c r="K7" s="104"/>
      <c r="L7" s="103"/>
      <c r="M7" s="98"/>
      <c r="N7" s="54"/>
      <c r="O7" s="104"/>
      <c r="P7" s="103"/>
      <c r="Q7" s="98"/>
      <c r="R7" s="54"/>
      <c r="S7" s="159"/>
      <c r="T7" s="173">
        <f t="shared" si="0"/>
        <v>0</v>
      </c>
      <c r="U7" s="54" t="str">
        <f>IF(ISBLANK(Résultats!D13),"Joueur 6",Résultats!D13)</f>
        <v>Joueur 6</v>
      </c>
    </row>
    <row r="8" spans="8:21" x14ac:dyDescent="0.25">
      <c r="H8" s="105"/>
      <c r="I8" s="99"/>
      <c r="J8" s="55"/>
      <c r="K8" s="106"/>
      <c r="L8" s="105"/>
      <c r="M8" s="99"/>
      <c r="N8" s="55"/>
      <c r="O8" s="106"/>
      <c r="P8" s="105"/>
      <c r="Q8" s="99"/>
      <c r="R8" s="55"/>
      <c r="S8" s="161"/>
      <c r="T8" s="174">
        <f t="shared" si="0"/>
        <v>0</v>
      </c>
      <c r="U8" s="55" t="str">
        <f>IF(ISBLANK(Résultats!D14),"Joueur 7",Résultats!D14)</f>
        <v>Joueur 7</v>
      </c>
    </row>
    <row r="9" spans="8:21" x14ac:dyDescent="0.25">
      <c r="H9" s="107"/>
      <c r="I9" s="100"/>
      <c r="J9" s="56"/>
      <c r="K9" s="108"/>
      <c r="L9" s="107"/>
      <c r="M9" s="100"/>
      <c r="N9" s="56"/>
      <c r="O9" s="108"/>
      <c r="P9" s="107"/>
      <c r="Q9" s="100"/>
      <c r="R9" s="56"/>
      <c r="S9" s="163"/>
      <c r="T9" s="175">
        <f t="shared" si="0"/>
        <v>0</v>
      </c>
      <c r="U9" s="56" t="str">
        <f>IF(ISBLANK(Résultats!D15),"Joueur 8",Résultats!D15)</f>
        <v>Joueur 8</v>
      </c>
    </row>
    <row r="10" spans="8:21" x14ac:dyDescent="0.25">
      <c r="H10" s="101"/>
      <c r="I10" s="97"/>
      <c r="J10" s="53"/>
      <c r="K10" s="102"/>
      <c r="L10" s="101"/>
      <c r="M10" s="97"/>
      <c r="N10" s="53"/>
      <c r="O10" s="102"/>
      <c r="P10" s="101"/>
      <c r="Q10" s="97"/>
      <c r="R10" s="53"/>
      <c r="S10" s="158"/>
      <c r="T10" s="172">
        <f t="shared" si="0"/>
        <v>0</v>
      </c>
      <c r="U10" s="53" t="str">
        <f>IF(ISBLANK(Résultats!D16),"Joueur 9",Résultats!D16)</f>
        <v>Joueur 9</v>
      </c>
    </row>
    <row r="11" spans="8:21" x14ac:dyDescent="0.25">
      <c r="H11" s="103"/>
      <c r="I11" s="98"/>
      <c r="J11" s="54"/>
      <c r="K11" s="104"/>
      <c r="L11" s="103"/>
      <c r="M11" s="98"/>
      <c r="N11" s="54"/>
      <c r="O11" s="104"/>
      <c r="P11" s="103"/>
      <c r="Q11" s="98"/>
      <c r="R11" s="54"/>
      <c r="S11" s="159"/>
      <c r="T11" s="173">
        <f t="shared" si="0"/>
        <v>0</v>
      </c>
      <c r="U11" s="54" t="str">
        <f>IF(ISBLANK(Résultats!D17),"Joueur 10",Résultats!D17)</f>
        <v>Joueur 10</v>
      </c>
    </row>
    <row r="12" spans="8:21" x14ac:dyDescent="0.25">
      <c r="H12" s="105"/>
      <c r="I12" s="99"/>
      <c r="J12" s="55"/>
      <c r="K12" s="106"/>
      <c r="L12" s="105"/>
      <c r="M12" s="99"/>
      <c r="N12" s="55"/>
      <c r="O12" s="106"/>
      <c r="P12" s="105"/>
      <c r="Q12" s="99"/>
      <c r="R12" s="55"/>
      <c r="S12" s="161"/>
      <c r="T12" s="174">
        <f t="shared" si="0"/>
        <v>0</v>
      </c>
      <c r="U12" s="55" t="str">
        <f>IF(ISBLANK(Résultats!D18),"Joueur 11",Résultats!D18)</f>
        <v>Joueur 11</v>
      </c>
    </row>
    <row r="13" spans="8:21" x14ac:dyDescent="0.25">
      <c r="H13" s="107"/>
      <c r="I13" s="100"/>
      <c r="J13" s="56"/>
      <c r="K13" s="108"/>
      <c r="L13" s="107"/>
      <c r="M13" s="100"/>
      <c r="N13" s="56"/>
      <c r="O13" s="108"/>
      <c r="P13" s="107"/>
      <c r="Q13" s="100"/>
      <c r="R13" s="56"/>
      <c r="S13" s="163"/>
      <c r="T13" s="175">
        <f t="shared" si="0"/>
        <v>0</v>
      </c>
      <c r="U13" s="56" t="str">
        <f>IF(ISBLANK(Résultats!D19),"Joueur 12",Résultats!D19)</f>
        <v>Joueur 12</v>
      </c>
    </row>
    <row r="14" spans="8:21" x14ac:dyDescent="0.25">
      <c r="H14" s="101"/>
      <c r="I14" s="97"/>
      <c r="J14" s="53"/>
      <c r="K14" s="102"/>
      <c r="L14" s="101"/>
      <c r="M14" s="97"/>
      <c r="N14" s="53"/>
      <c r="O14" s="102"/>
      <c r="P14" s="101"/>
      <c r="Q14" s="97"/>
      <c r="R14" s="53"/>
      <c r="S14" s="158"/>
      <c r="T14" s="172">
        <f t="shared" si="0"/>
        <v>0</v>
      </c>
      <c r="U14" s="53" t="str">
        <f>IF(ISBLANK(Résultats!D20),"Joueur 13",Résultats!D20)</f>
        <v>Joueur 13</v>
      </c>
    </row>
    <row r="15" spans="8:21" x14ac:dyDescent="0.25">
      <c r="H15" s="103"/>
      <c r="I15" s="98"/>
      <c r="J15" s="54"/>
      <c r="K15" s="104"/>
      <c r="L15" s="103"/>
      <c r="M15" s="98"/>
      <c r="N15" s="54"/>
      <c r="O15" s="104"/>
      <c r="P15" s="103"/>
      <c r="Q15" s="98"/>
      <c r="R15" s="54"/>
      <c r="S15" s="159"/>
      <c r="T15" s="173">
        <f t="shared" si="0"/>
        <v>0</v>
      </c>
      <c r="U15" s="54" t="str">
        <f>IF(ISBLANK(Résultats!D21),"Joueur 14",Résultats!D21)</f>
        <v>Joueur 14</v>
      </c>
    </row>
    <row r="16" spans="8:21" x14ac:dyDescent="0.25">
      <c r="H16" s="105"/>
      <c r="I16" s="99"/>
      <c r="J16" s="55"/>
      <c r="K16" s="106"/>
      <c r="L16" s="105"/>
      <c r="M16" s="99"/>
      <c r="N16" s="55"/>
      <c r="O16" s="106"/>
      <c r="P16" s="105"/>
      <c r="Q16" s="99"/>
      <c r="R16" s="55"/>
      <c r="S16" s="161"/>
      <c r="T16" s="174">
        <f t="shared" si="0"/>
        <v>0</v>
      </c>
      <c r="U16" s="55" t="str">
        <f>IF(ISBLANK(Résultats!D22),"Joueur 15",Résultats!D22)</f>
        <v>Joueur 15</v>
      </c>
    </row>
    <row r="17" spans="8:21" x14ac:dyDescent="0.25">
      <c r="H17" s="107"/>
      <c r="I17" s="100"/>
      <c r="J17" s="56"/>
      <c r="K17" s="108"/>
      <c r="L17" s="107"/>
      <c r="M17" s="100"/>
      <c r="N17" s="56"/>
      <c r="O17" s="108"/>
      <c r="P17" s="107"/>
      <c r="Q17" s="100"/>
      <c r="R17" s="56"/>
      <c r="S17" s="163"/>
      <c r="T17" s="175">
        <f t="shared" si="0"/>
        <v>0</v>
      </c>
      <c r="U17" s="56" t="str">
        <f>IF(ISBLANK(Résultats!D23),"Joueur 16",Résultats!D23)</f>
        <v>Joueur 16</v>
      </c>
    </row>
    <row r="18" spans="8:21" x14ac:dyDescent="0.25">
      <c r="H18" s="101"/>
      <c r="I18" s="97"/>
      <c r="J18" s="53"/>
      <c r="K18" s="102"/>
      <c r="L18" s="101"/>
      <c r="M18" s="97"/>
      <c r="N18" s="53"/>
      <c r="O18" s="102"/>
      <c r="P18" s="101"/>
      <c r="Q18" s="97"/>
      <c r="R18" s="53"/>
      <c r="S18" s="158"/>
      <c r="T18" s="172">
        <f t="shared" si="0"/>
        <v>0</v>
      </c>
      <c r="U18" s="53" t="str">
        <f>IF(ISBLANK(Résultats!D24),"Joueur 17",Résultats!D24)</f>
        <v>Joueur 17</v>
      </c>
    </row>
    <row r="19" spans="8:21" x14ac:dyDescent="0.25">
      <c r="H19" s="103"/>
      <c r="I19" s="98"/>
      <c r="J19" s="54"/>
      <c r="K19" s="104"/>
      <c r="L19" s="103"/>
      <c r="M19" s="98"/>
      <c r="N19" s="54"/>
      <c r="O19" s="104"/>
      <c r="P19" s="103"/>
      <c r="Q19" s="98"/>
      <c r="R19" s="54"/>
      <c r="S19" s="159"/>
      <c r="T19" s="173">
        <f t="shared" si="0"/>
        <v>0</v>
      </c>
      <c r="U19" s="54" t="str">
        <f>IF(ISBLANK(Résultats!D25),"Joueur 18",Résultats!D25)</f>
        <v>Joueur 18</v>
      </c>
    </row>
    <row r="20" spans="8:21" x14ac:dyDescent="0.25">
      <c r="H20" s="105"/>
      <c r="I20" s="99"/>
      <c r="J20" s="55"/>
      <c r="K20" s="106"/>
      <c r="L20" s="105"/>
      <c r="M20" s="99"/>
      <c r="N20" s="55"/>
      <c r="O20" s="106"/>
      <c r="P20" s="105"/>
      <c r="Q20" s="99"/>
      <c r="R20" s="55"/>
      <c r="S20" s="161"/>
      <c r="T20" s="174">
        <f t="shared" si="0"/>
        <v>0</v>
      </c>
      <c r="U20" s="55" t="str">
        <f>IF(ISBLANK(Résultats!D26),"Joueur 19",Résultats!D26)</f>
        <v>Joueur 19</v>
      </c>
    </row>
    <row r="21" spans="8:21" ht="15.75" thickBot="1" x14ac:dyDescent="0.3">
      <c r="H21" s="109"/>
      <c r="I21" s="147"/>
      <c r="J21" s="111"/>
      <c r="K21" s="110"/>
      <c r="L21" s="109"/>
      <c r="M21" s="147"/>
      <c r="N21" s="111"/>
      <c r="O21" s="110"/>
      <c r="P21" s="109"/>
      <c r="Q21" s="147"/>
      <c r="R21" s="111"/>
      <c r="S21" s="165"/>
      <c r="T21" s="176">
        <f t="shared" si="0"/>
        <v>0</v>
      </c>
      <c r="U21" s="56" t="str">
        <f>IF(ISBLANK(Résultats!D27),"Joueur 20",Résultats!D27)</f>
        <v>Joueur 20</v>
      </c>
    </row>
    <row r="22" spans="8:21" x14ac:dyDescent="0.25">
      <c r="H22" s="70" t="s">
        <v>20</v>
      </c>
      <c r="I22" s="70"/>
      <c r="J22" s="70"/>
      <c r="K22" s="70"/>
    </row>
  </sheetData>
  <sheetProtection algorithmName="SHA-512" hashValue="Om4xhDQX7DZXXsLJ+mTFsJT+Tuh7m3yLySAOyuo3G0uUEH8gUjFjMo2axC9+Y3R87XJ1OVVXiZeD//EvotxwPg==" saltValue="9BK2/wUWEsXLqm6c//046w==" spinCount="100000" sheet="1" objects="1" scenarios="1"/>
  <mergeCells count="3">
    <mergeCell ref="H1:K1"/>
    <mergeCell ref="L1:O1"/>
    <mergeCell ref="P1:S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H1:X22"/>
  <sheetViews>
    <sheetView workbookViewId="0">
      <selection activeCell="W23" sqref="W23"/>
    </sheetView>
  </sheetViews>
  <sheetFormatPr baseColWidth="10" defaultColWidth="10.7109375" defaultRowHeight="15" x14ac:dyDescent="0.25"/>
  <cols>
    <col min="4" max="4" width="5.85546875" customWidth="1"/>
    <col min="5" max="5" width="8.140625" customWidth="1"/>
    <col min="6" max="6" width="9" customWidth="1"/>
    <col min="8" max="22" width="5.5703125" customWidth="1"/>
  </cols>
  <sheetData>
    <row r="1" spans="8:24" ht="60" x14ac:dyDescent="0.25">
      <c r="H1" s="227" t="s">
        <v>26</v>
      </c>
      <c r="I1" s="228"/>
      <c r="J1" s="228"/>
      <c r="K1" s="228"/>
      <c r="L1" s="229"/>
      <c r="M1" s="227" t="s">
        <v>27</v>
      </c>
      <c r="N1" s="228"/>
      <c r="O1" s="228"/>
      <c r="P1" s="228"/>
      <c r="Q1" s="229"/>
      <c r="R1" s="227" t="s">
        <v>28</v>
      </c>
      <c r="S1" s="228"/>
      <c r="T1" s="228"/>
      <c r="U1" s="228"/>
      <c r="V1" s="229"/>
      <c r="W1" s="166" t="s">
        <v>29</v>
      </c>
      <c r="X1" s="57"/>
    </row>
    <row r="2" spans="8:24" x14ac:dyDescent="0.25">
      <c r="H2" s="101"/>
      <c r="I2" s="97"/>
      <c r="J2" s="97"/>
      <c r="K2" s="53"/>
      <c r="L2" s="102"/>
      <c r="M2" s="101"/>
      <c r="N2" s="97"/>
      <c r="O2" s="97"/>
      <c r="P2" s="53"/>
      <c r="Q2" s="102"/>
      <c r="R2" s="101"/>
      <c r="S2" s="97"/>
      <c r="T2" s="97"/>
      <c r="U2" s="53"/>
      <c r="V2" s="102"/>
      <c r="W2" s="167">
        <f>MAX(H2+I2+J2+K2+L2,M2+N2+O2+P2+Q2,R2+S2+T2+U2+V2)</f>
        <v>0</v>
      </c>
      <c r="X2" s="57" t="str">
        <f>IF(ISBLANK(Résultats!D8),"Joueur 1",Résultats!D8)</f>
        <v>Joueur 1</v>
      </c>
    </row>
    <row r="3" spans="8:24" x14ac:dyDescent="0.25">
      <c r="H3" s="103"/>
      <c r="I3" s="98"/>
      <c r="J3" s="98"/>
      <c r="K3" s="54"/>
      <c r="L3" s="104"/>
      <c r="M3" s="103"/>
      <c r="N3" s="98"/>
      <c r="O3" s="98"/>
      <c r="P3" s="54"/>
      <c r="Q3" s="104"/>
      <c r="R3" s="103"/>
      <c r="S3" s="98"/>
      <c r="T3" s="98"/>
      <c r="U3" s="54"/>
      <c r="V3" s="104"/>
      <c r="W3" s="168">
        <f t="shared" ref="W3:W21" si="0">MAX(H3+I3+J3+K3+L3,M3+N3+O3+P3+Q3,R3+S3+T3+U3+V3)</f>
        <v>0</v>
      </c>
      <c r="X3" s="160" t="str">
        <f>IF(ISBLANK(Résultats!D9),"Joueur 2",Résultats!D9)</f>
        <v>Joueur 2</v>
      </c>
    </row>
    <row r="4" spans="8:24" x14ac:dyDescent="0.25">
      <c r="H4" s="105"/>
      <c r="I4" s="99"/>
      <c r="J4" s="99"/>
      <c r="K4" s="55"/>
      <c r="L4" s="106"/>
      <c r="M4" s="105"/>
      <c r="N4" s="99"/>
      <c r="O4" s="99"/>
      <c r="P4" s="55"/>
      <c r="Q4" s="106"/>
      <c r="R4" s="105"/>
      <c r="S4" s="99"/>
      <c r="T4" s="99"/>
      <c r="U4" s="55"/>
      <c r="V4" s="106"/>
      <c r="W4" s="169">
        <f t="shared" si="0"/>
        <v>0</v>
      </c>
      <c r="X4" s="162" t="str">
        <f>IF(ISBLANK(Résultats!D10),"Joueur 3",Résultats!D10)</f>
        <v>Joueur 3</v>
      </c>
    </row>
    <row r="5" spans="8:24" x14ac:dyDescent="0.25">
      <c r="H5" s="107"/>
      <c r="I5" s="100"/>
      <c r="J5" s="100"/>
      <c r="K5" s="56"/>
      <c r="L5" s="108"/>
      <c r="M5" s="107"/>
      <c r="N5" s="100"/>
      <c r="O5" s="100"/>
      <c r="P5" s="56"/>
      <c r="Q5" s="108"/>
      <c r="R5" s="107"/>
      <c r="S5" s="100"/>
      <c r="T5" s="100"/>
      <c r="U5" s="56"/>
      <c r="V5" s="108"/>
      <c r="W5" s="170">
        <f t="shared" si="0"/>
        <v>0</v>
      </c>
      <c r="X5" s="164" t="str">
        <f>IF(ISBLANK(Résultats!D11),"Joueur 4",Résultats!D11)</f>
        <v>Joueur 4</v>
      </c>
    </row>
    <row r="6" spans="8:24" x14ac:dyDescent="0.25">
      <c r="H6" s="101"/>
      <c r="I6" s="97"/>
      <c r="J6" s="97"/>
      <c r="K6" s="53"/>
      <c r="L6" s="102"/>
      <c r="M6" s="101"/>
      <c r="N6" s="97"/>
      <c r="O6" s="97"/>
      <c r="P6" s="53"/>
      <c r="Q6" s="102"/>
      <c r="R6" s="101"/>
      <c r="S6" s="97"/>
      <c r="T6" s="97"/>
      <c r="U6" s="53"/>
      <c r="V6" s="102"/>
      <c r="W6" s="167">
        <f t="shared" si="0"/>
        <v>0</v>
      </c>
      <c r="X6" s="57" t="str">
        <f>IF(ISBLANK(Résultats!D12),"Joueur 5",Résultats!D12)</f>
        <v>Joueur 5</v>
      </c>
    </row>
    <row r="7" spans="8:24" x14ac:dyDescent="0.25">
      <c r="H7" s="103"/>
      <c r="I7" s="98"/>
      <c r="J7" s="98"/>
      <c r="K7" s="54"/>
      <c r="L7" s="104"/>
      <c r="M7" s="103"/>
      <c r="N7" s="98"/>
      <c r="O7" s="98"/>
      <c r="P7" s="54"/>
      <c r="Q7" s="104"/>
      <c r="R7" s="103"/>
      <c r="S7" s="98"/>
      <c r="T7" s="98"/>
      <c r="U7" s="54"/>
      <c r="V7" s="104"/>
      <c r="W7" s="168">
        <f t="shared" si="0"/>
        <v>0</v>
      </c>
      <c r="X7" s="160" t="str">
        <f>IF(ISBLANK(Résultats!D13),"Joueur 6",Résultats!D13)</f>
        <v>Joueur 6</v>
      </c>
    </row>
    <row r="8" spans="8:24" x14ac:dyDescent="0.25">
      <c r="H8" s="105"/>
      <c r="I8" s="99"/>
      <c r="J8" s="99"/>
      <c r="K8" s="55"/>
      <c r="L8" s="106"/>
      <c r="M8" s="105"/>
      <c r="N8" s="99"/>
      <c r="O8" s="99"/>
      <c r="P8" s="55"/>
      <c r="Q8" s="106"/>
      <c r="R8" s="105"/>
      <c r="S8" s="99"/>
      <c r="T8" s="99"/>
      <c r="U8" s="55"/>
      <c r="V8" s="106"/>
      <c r="W8" s="169">
        <f t="shared" si="0"/>
        <v>0</v>
      </c>
      <c r="X8" s="162" t="str">
        <f>IF(ISBLANK(Résultats!D14),"Joueur 7",Résultats!D14)</f>
        <v>Joueur 7</v>
      </c>
    </row>
    <row r="9" spans="8:24" x14ac:dyDescent="0.25">
      <c r="H9" s="107"/>
      <c r="I9" s="100"/>
      <c r="J9" s="100"/>
      <c r="K9" s="56"/>
      <c r="L9" s="108"/>
      <c r="M9" s="107"/>
      <c r="N9" s="100"/>
      <c r="O9" s="100"/>
      <c r="P9" s="56"/>
      <c r="Q9" s="108"/>
      <c r="R9" s="107"/>
      <c r="S9" s="100"/>
      <c r="T9" s="100"/>
      <c r="U9" s="56"/>
      <c r="V9" s="108"/>
      <c r="W9" s="170">
        <f t="shared" si="0"/>
        <v>0</v>
      </c>
      <c r="X9" s="164" t="str">
        <f>IF(ISBLANK(Résultats!D15),"Joueur 8",Résultats!D15)</f>
        <v>Joueur 8</v>
      </c>
    </row>
    <row r="10" spans="8:24" x14ac:dyDescent="0.25">
      <c r="H10" s="101"/>
      <c r="I10" s="97"/>
      <c r="J10" s="97"/>
      <c r="K10" s="53"/>
      <c r="L10" s="102"/>
      <c r="M10" s="101"/>
      <c r="N10" s="97"/>
      <c r="O10" s="97"/>
      <c r="P10" s="53"/>
      <c r="Q10" s="102"/>
      <c r="R10" s="101"/>
      <c r="S10" s="97"/>
      <c r="T10" s="97"/>
      <c r="U10" s="53"/>
      <c r="V10" s="102"/>
      <c r="W10" s="167">
        <f t="shared" si="0"/>
        <v>0</v>
      </c>
      <c r="X10" s="57" t="str">
        <f>IF(ISBLANK(Résultats!D16),"Joueur 9",Résultats!D16)</f>
        <v>Joueur 9</v>
      </c>
    </row>
    <row r="11" spans="8:24" x14ac:dyDescent="0.25">
      <c r="H11" s="103"/>
      <c r="I11" s="98"/>
      <c r="J11" s="98"/>
      <c r="K11" s="54"/>
      <c r="L11" s="104"/>
      <c r="M11" s="103"/>
      <c r="N11" s="98"/>
      <c r="O11" s="98"/>
      <c r="P11" s="54"/>
      <c r="Q11" s="104"/>
      <c r="R11" s="103"/>
      <c r="S11" s="98"/>
      <c r="T11" s="98"/>
      <c r="U11" s="54"/>
      <c r="V11" s="104"/>
      <c r="W11" s="168">
        <f t="shared" si="0"/>
        <v>0</v>
      </c>
      <c r="X11" s="160" t="str">
        <f>IF(ISBLANK(Résultats!D17),"Joueur 10",Résultats!D17)</f>
        <v>Joueur 10</v>
      </c>
    </row>
    <row r="12" spans="8:24" x14ac:dyDescent="0.25">
      <c r="H12" s="105"/>
      <c r="I12" s="99"/>
      <c r="J12" s="99"/>
      <c r="K12" s="55"/>
      <c r="L12" s="106"/>
      <c r="M12" s="105"/>
      <c r="N12" s="99"/>
      <c r="O12" s="99"/>
      <c r="P12" s="55"/>
      <c r="Q12" s="106"/>
      <c r="R12" s="105"/>
      <c r="S12" s="99"/>
      <c r="T12" s="99"/>
      <c r="U12" s="55"/>
      <c r="V12" s="106"/>
      <c r="W12" s="169">
        <f t="shared" si="0"/>
        <v>0</v>
      </c>
      <c r="X12" s="162" t="str">
        <f>IF(ISBLANK(Résultats!D18),"Joueur 11",Résultats!D18)</f>
        <v>Joueur 11</v>
      </c>
    </row>
    <row r="13" spans="8:24" x14ac:dyDescent="0.25">
      <c r="H13" s="107"/>
      <c r="I13" s="100"/>
      <c r="J13" s="100"/>
      <c r="K13" s="56"/>
      <c r="L13" s="108"/>
      <c r="M13" s="107"/>
      <c r="N13" s="100"/>
      <c r="O13" s="100"/>
      <c r="P13" s="56"/>
      <c r="Q13" s="108"/>
      <c r="R13" s="107"/>
      <c r="S13" s="100"/>
      <c r="T13" s="100"/>
      <c r="U13" s="56"/>
      <c r="V13" s="108"/>
      <c r="W13" s="170">
        <f t="shared" si="0"/>
        <v>0</v>
      </c>
      <c r="X13" s="164" t="str">
        <f>IF(ISBLANK(Résultats!D19),"Joueur 12",Résultats!D19)</f>
        <v>Joueur 12</v>
      </c>
    </row>
    <row r="14" spans="8:24" x14ac:dyDescent="0.25">
      <c r="H14" s="101"/>
      <c r="I14" s="97"/>
      <c r="J14" s="97"/>
      <c r="K14" s="53"/>
      <c r="L14" s="102"/>
      <c r="M14" s="101"/>
      <c r="N14" s="97"/>
      <c r="O14" s="97"/>
      <c r="P14" s="53"/>
      <c r="Q14" s="102"/>
      <c r="R14" s="101"/>
      <c r="S14" s="97"/>
      <c r="T14" s="97"/>
      <c r="U14" s="53"/>
      <c r="V14" s="102"/>
      <c r="W14" s="167">
        <f t="shared" si="0"/>
        <v>0</v>
      </c>
      <c r="X14" s="57" t="str">
        <f>IF(ISBLANK(Résultats!D20),"Joueur 13",Résultats!D20)</f>
        <v>Joueur 13</v>
      </c>
    </row>
    <row r="15" spans="8:24" x14ac:dyDescent="0.25">
      <c r="H15" s="103"/>
      <c r="I15" s="98"/>
      <c r="J15" s="98"/>
      <c r="K15" s="54"/>
      <c r="L15" s="104"/>
      <c r="M15" s="103"/>
      <c r="N15" s="98"/>
      <c r="O15" s="98"/>
      <c r="P15" s="54"/>
      <c r="Q15" s="104"/>
      <c r="R15" s="103"/>
      <c r="S15" s="98"/>
      <c r="T15" s="98"/>
      <c r="U15" s="54"/>
      <c r="V15" s="104"/>
      <c r="W15" s="168">
        <f t="shared" si="0"/>
        <v>0</v>
      </c>
      <c r="X15" s="160" t="str">
        <f>IF(ISBLANK(Résultats!D21),"Joueur 14",Résultats!D21)</f>
        <v>Joueur 14</v>
      </c>
    </row>
    <row r="16" spans="8:24" x14ac:dyDescent="0.25">
      <c r="H16" s="105"/>
      <c r="I16" s="99"/>
      <c r="J16" s="99"/>
      <c r="K16" s="55"/>
      <c r="L16" s="106"/>
      <c r="M16" s="105"/>
      <c r="N16" s="99"/>
      <c r="O16" s="99"/>
      <c r="P16" s="55"/>
      <c r="Q16" s="106"/>
      <c r="R16" s="105"/>
      <c r="S16" s="99"/>
      <c r="T16" s="99"/>
      <c r="U16" s="55"/>
      <c r="V16" s="106"/>
      <c r="W16" s="169">
        <f t="shared" si="0"/>
        <v>0</v>
      </c>
      <c r="X16" s="162" t="str">
        <f>IF(ISBLANK(Résultats!D22),"Joueur 15",Résultats!D22)</f>
        <v>Joueur 15</v>
      </c>
    </row>
    <row r="17" spans="8:24" x14ac:dyDescent="0.25">
      <c r="H17" s="107"/>
      <c r="I17" s="100"/>
      <c r="J17" s="100"/>
      <c r="K17" s="56"/>
      <c r="L17" s="108"/>
      <c r="M17" s="107"/>
      <c r="N17" s="100"/>
      <c r="O17" s="100"/>
      <c r="P17" s="56"/>
      <c r="Q17" s="108"/>
      <c r="R17" s="107"/>
      <c r="S17" s="100"/>
      <c r="T17" s="100"/>
      <c r="U17" s="56"/>
      <c r="V17" s="108"/>
      <c r="W17" s="170">
        <f t="shared" si="0"/>
        <v>0</v>
      </c>
      <c r="X17" s="164" t="str">
        <f>IF(ISBLANK(Résultats!D23),"Joueur 16",Résultats!D23)</f>
        <v>Joueur 16</v>
      </c>
    </row>
    <row r="18" spans="8:24" x14ac:dyDescent="0.25">
      <c r="H18" s="101"/>
      <c r="I18" s="97"/>
      <c r="J18" s="97"/>
      <c r="K18" s="53"/>
      <c r="L18" s="102"/>
      <c r="M18" s="101"/>
      <c r="N18" s="97"/>
      <c r="O18" s="97"/>
      <c r="P18" s="53"/>
      <c r="Q18" s="102"/>
      <c r="R18" s="101"/>
      <c r="S18" s="97"/>
      <c r="T18" s="97"/>
      <c r="U18" s="53"/>
      <c r="V18" s="102"/>
      <c r="W18" s="167">
        <f t="shared" si="0"/>
        <v>0</v>
      </c>
      <c r="X18" s="57" t="str">
        <f>IF(ISBLANK(Résultats!D24),"Joueur 17",Résultats!D24)</f>
        <v>Joueur 17</v>
      </c>
    </row>
    <row r="19" spans="8:24" x14ac:dyDescent="0.25">
      <c r="H19" s="103"/>
      <c r="I19" s="98"/>
      <c r="J19" s="98"/>
      <c r="K19" s="54"/>
      <c r="L19" s="104"/>
      <c r="M19" s="103"/>
      <c r="N19" s="98"/>
      <c r="O19" s="98"/>
      <c r="P19" s="54"/>
      <c r="Q19" s="104"/>
      <c r="R19" s="103"/>
      <c r="S19" s="98"/>
      <c r="T19" s="98"/>
      <c r="U19" s="54"/>
      <c r="V19" s="104"/>
      <c r="W19" s="168">
        <f t="shared" si="0"/>
        <v>0</v>
      </c>
      <c r="X19" s="160" t="str">
        <f>IF(ISBLANK(Résultats!D25),"Joueur 18",Résultats!D25)</f>
        <v>Joueur 18</v>
      </c>
    </row>
    <row r="20" spans="8:24" x14ac:dyDescent="0.25">
      <c r="H20" s="105"/>
      <c r="I20" s="99"/>
      <c r="J20" s="99"/>
      <c r="K20" s="55"/>
      <c r="L20" s="106"/>
      <c r="M20" s="105"/>
      <c r="N20" s="99"/>
      <c r="O20" s="99"/>
      <c r="P20" s="55"/>
      <c r="Q20" s="106"/>
      <c r="R20" s="105"/>
      <c r="S20" s="99"/>
      <c r="T20" s="99"/>
      <c r="U20" s="55"/>
      <c r="V20" s="106"/>
      <c r="W20" s="169">
        <f t="shared" si="0"/>
        <v>0</v>
      </c>
      <c r="X20" s="162" t="str">
        <f>IF(ISBLANK(Résultats!D26),"Joueur 19",Résultats!D26)</f>
        <v>Joueur 19</v>
      </c>
    </row>
    <row r="21" spans="8:24" ht="15.75" thickBot="1" x14ac:dyDescent="0.3">
      <c r="H21" s="109"/>
      <c r="I21" s="147"/>
      <c r="J21" s="147"/>
      <c r="K21" s="111"/>
      <c r="L21" s="110"/>
      <c r="M21" s="109"/>
      <c r="N21" s="147"/>
      <c r="O21" s="147"/>
      <c r="P21" s="111"/>
      <c r="Q21" s="110"/>
      <c r="R21" s="109"/>
      <c r="S21" s="147"/>
      <c r="T21" s="147"/>
      <c r="U21" s="111"/>
      <c r="V21" s="110"/>
      <c r="W21" s="171">
        <f t="shared" si="0"/>
        <v>0</v>
      </c>
      <c r="X21" s="164" t="str">
        <f>IF(ISBLANK(Résultats!D27),"Joueur 20",Résultats!D27)</f>
        <v>Joueur 20</v>
      </c>
    </row>
    <row r="22" spans="8:24" x14ac:dyDescent="0.25">
      <c r="H22" s="70" t="s">
        <v>20</v>
      </c>
      <c r="I22" s="70"/>
      <c r="J22" s="70"/>
      <c r="K22" s="70"/>
      <c r="L22" s="70"/>
    </row>
  </sheetData>
  <sheetProtection algorithmName="SHA-512" hashValue="yrGJsyXr/wAfLl+V8lUE2JS95h+DPeHwSCWttJ5tL/tjOf6hGDLrYOI5IKi8cKX+Jw9x1O6Q0yYE8XBgGnIPQw==" saltValue="u84kVZZ0M+NR+TNtOfeWFw==" spinCount="100000" sheet="1" objects="1" scenarios="1"/>
  <mergeCells count="3">
    <mergeCell ref="R1:V1"/>
    <mergeCell ref="M1:Q1"/>
    <mergeCell ref="H1:L1"/>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29</vt:i4>
      </vt:variant>
    </vt:vector>
  </HeadingPairs>
  <TitlesOfParts>
    <vt:vector size="29" baseType="lpstr">
      <vt:lpstr>DFA_3 Or</vt:lpstr>
      <vt:lpstr>Notice d'usage</vt:lpstr>
      <vt:lpstr>Résultats</vt:lpstr>
      <vt:lpstr>FigA</vt:lpstr>
      <vt:lpstr>FigB</vt:lpstr>
      <vt:lpstr>FigC</vt:lpstr>
      <vt:lpstr>FigD</vt:lpstr>
      <vt:lpstr>FigE</vt:lpstr>
      <vt:lpstr>FigF</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LESIOUR</dc:creator>
  <cp:lastModifiedBy>louis edelin</cp:lastModifiedBy>
  <dcterms:created xsi:type="dcterms:W3CDTF">2019-02-13T07:54:38Z</dcterms:created>
  <dcterms:modified xsi:type="dcterms:W3CDTF">2024-02-02T15:14:41Z</dcterms:modified>
</cp:coreProperties>
</file>